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Z:\לשכת מנכל\מכרזים\2025\03 2025\"/>
    </mc:Choice>
  </mc:AlternateContent>
  <xr:revisionPtr revIDLastSave="0" documentId="8_{932A0040-C431-4AF0-9848-58590CF778C3}" xr6:coauthVersionLast="47" xr6:coauthVersionMax="47" xr10:uidLastSave="{00000000-0000-0000-0000-000000000000}"/>
  <bookViews>
    <workbookView xWindow="-120" yWindow="-120" windowWidth="29040" windowHeight="15720" firstSheet="2" activeTab="2" xr2:uid="{D0090735-257B-4811-ADBB-4F78EBC934E2}"/>
  </bookViews>
  <sheets>
    <sheet name="החוזים שלי" sheetId="4" r:id="rId1"/>
    <sheet name="מונים לחוזים" sheetId="5" r:id="rId2"/>
    <sheet name="ריכוז מונים" sheetId="8" r:id="rId3"/>
    <sheet name="צריכה לפי חודשים קלנדריים" sheetId="6" r:id="rId4"/>
    <sheet name="חיוב לפי חודשים קלנדריים" sheetId="2" r:id="rId5"/>
    <sheet name="מאור רחובות מסונן" sheetId="9" r:id="rId6"/>
    <sheet name="מקדם הספק" sheetId="1" r:id="rId7"/>
    <sheet name="צריכה וחיובים משבים" sheetId="3" r:id="rId8"/>
    <sheet name="רישום רציף שעתי" sheetId="7" r:id="rId9"/>
  </sheets>
  <definedNames>
    <definedName name="_xlnm._FilterDatabase" localSheetId="5" hidden="1">'מאור רחובות מסונן'!$A$2:$W$72</definedName>
    <definedName name="_xlnm._FilterDatabase" localSheetId="1" hidden="1">'מונים לחוזים'!$A$1:$N$361</definedName>
    <definedName name="_xlnm._FilterDatabase" localSheetId="6" hidden="1">'מקדם הספק'!$A$1:$M$1491</definedName>
    <definedName name="_xlnm._FilterDatabase" localSheetId="3" hidden="1">'צריכה לפי חודשים קלנדריים'!$A$2:$U$337</definedName>
    <definedName name="_xlnm._FilterDatabase" localSheetId="2" hidden="1">'ריכוז מונים'!$A$1:$F$361</definedName>
    <definedName name="_xlnm._FilterDatabase" localSheetId="8" hidden="1">'רישום רציף שעתי'!$A$2:$Z$2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1" i="3" l="1"/>
  <c r="K55" i="3"/>
  <c r="K54" i="3"/>
  <c r="O41" i="3"/>
  <c r="M46" i="3"/>
  <c r="M45" i="3"/>
  <c r="M44" i="3"/>
  <c r="M43" i="3"/>
  <c r="M42" i="3"/>
  <c r="M41" i="3"/>
  <c r="N46" i="3"/>
  <c r="N45" i="3"/>
  <c r="N44" i="3"/>
  <c r="N43" i="3"/>
  <c r="N42" i="3"/>
  <c r="E34" i="3"/>
  <c r="E33" i="3"/>
  <c r="E32" i="3"/>
  <c r="E31" i="3"/>
  <c r="E30" i="3"/>
  <c r="E29" i="3"/>
  <c r="E28" i="3"/>
  <c r="E27" i="3"/>
  <c r="E26" i="3"/>
  <c r="E25" i="3"/>
  <c r="E24" i="3"/>
  <c r="E23" i="3"/>
  <c r="C34" i="3"/>
  <c r="C33" i="3"/>
  <c r="C32" i="3"/>
  <c r="C31" i="3"/>
  <c r="C30" i="3"/>
  <c r="C29" i="3"/>
  <c r="C28" i="3"/>
  <c r="C27" i="3"/>
  <c r="C26" i="3"/>
  <c r="C25" i="3"/>
  <c r="C24" i="3"/>
  <c r="C23" i="3"/>
  <c r="E35" i="3"/>
  <c r="C35" i="3"/>
  <c r="O43" i="3"/>
  <c r="O45" i="3"/>
  <c r="O46" i="3"/>
  <c r="O44" i="3"/>
  <c r="O42" i="3"/>
  <c r="L74" i="9"/>
  <c r="M74" i="9"/>
  <c r="N74" i="9"/>
  <c r="O74" i="9"/>
  <c r="P74" i="9"/>
  <c r="Q74" i="9"/>
  <c r="R74" i="9"/>
  <c r="S74" i="9"/>
  <c r="T74" i="9"/>
  <c r="U74" i="9"/>
  <c r="V74" i="9"/>
  <c r="W74" i="9"/>
  <c r="L75" i="9"/>
  <c r="G25" i="3" s="1"/>
  <c r="M75" i="9"/>
  <c r="G26" i="3" s="1"/>
  <c r="N75" i="9"/>
  <c r="G27" i="3"/>
  <c r="O75" i="9"/>
  <c r="P75" i="9"/>
  <c r="G29" i="3"/>
  <c r="Q75" i="9"/>
  <c r="G30" i="3"/>
  <c r="R75" i="9"/>
  <c r="G31" i="3"/>
  <c r="S75" i="9"/>
  <c r="G32" i="3"/>
  <c r="T75" i="9"/>
  <c r="G33" i="3" s="1"/>
  <c r="U75" i="9"/>
  <c r="G34" i="3" s="1"/>
  <c r="V75" i="9"/>
  <c r="W75" i="9"/>
  <c r="K74" i="9"/>
  <c r="K75" i="9"/>
  <c r="G24" i="3" s="1"/>
  <c r="J75" i="9"/>
  <c r="J74" i="9"/>
  <c r="I339" i="6"/>
  <c r="J339" i="6"/>
  <c r="K339" i="6"/>
  <c r="L339" i="6"/>
  <c r="M339" i="6"/>
  <c r="N339" i="6"/>
  <c r="O339" i="6"/>
  <c r="P339" i="6"/>
  <c r="Q339" i="6"/>
  <c r="R339" i="6"/>
  <c r="S339" i="6"/>
  <c r="T339" i="6"/>
  <c r="I340" i="6"/>
  <c r="J340" i="6"/>
  <c r="K340" i="6"/>
  <c r="L340" i="6"/>
  <c r="M340" i="6"/>
  <c r="N340" i="6"/>
  <c r="O340" i="6"/>
  <c r="P340" i="6"/>
  <c r="Q340" i="6"/>
  <c r="R340" i="6"/>
  <c r="S340" i="6"/>
  <c r="T340" i="6"/>
  <c r="U4" i="6"/>
  <c r="U5" i="6"/>
  <c r="U6" i="6"/>
  <c r="U7" i="6"/>
  <c r="U8" i="6"/>
  <c r="U9" i="6"/>
  <c r="U10" i="6"/>
  <c r="U11" i="6"/>
  <c r="U12" i="6"/>
  <c r="U13" i="6"/>
  <c r="U14" i="6"/>
  <c r="U15" i="6"/>
  <c r="U16" i="6"/>
  <c r="U17" i="6"/>
  <c r="U18" i="6"/>
  <c r="U19" i="6"/>
  <c r="U20" i="6"/>
  <c r="U21" i="6"/>
  <c r="U22" i="6"/>
  <c r="U23" i="6"/>
  <c r="U24" i="6"/>
  <c r="U25" i="6"/>
  <c r="U26" i="6"/>
  <c r="U27" i="6"/>
  <c r="U28" i="6"/>
  <c r="U29" i="6"/>
  <c r="U30" i="6"/>
  <c r="U31" i="6"/>
  <c r="U32" i="6"/>
  <c r="U33" i="6"/>
  <c r="U34" i="6"/>
  <c r="U35" i="6"/>
  <c r="U36" i="6"/>
  <c r="U37" i="6"/>
  <c r="U38" i="6"/>
  <c r="U39" i="6"/>
  <c r="U40" i="6"/>
  <c r="U41" i="6"/>
  <c r="U42" i="6"/>
  <c r="U43" i="6"/>
  <c r="U44" i="6"/>
  <c r="U45" i="6"/>
  <c r="U46" i="6"/>
  <c r="U47" i="6"/>
  <c r="U48" i="6"/>
  <c r="U49" i="6"/>
  <c r="U50" i="6"/>
  <c r="U51" i="6"/>
  <c r="U52" i="6"/>
  <c r="U53" i="6"/>
  <c r="U54" i="6"/>
  <c r="U55" i="6"/>
  <c r="U56" i="6"/>
  <c r="U57" i="6"/>
  <c r="U58" i="6"/>
  <c r="U59" i="6"/>
  <c r="U60" i="6"/>
  <c r="U61" i="6"/>
  <c r="U62" i="6"/>
  <c r="U63" i="6"/>
  <c r="U64" i="6"/>
  <c r="U65" i="6"/>
  <c r="U66" i="6"/>
  <c r="U67" i="6"/>
  <c r="U68" i="6"/>
  <c r="U69" i="6"/>
  <c r="U70" i="6"/>
  <c r="U71" i="6"/>
  <c r="U72" i="6"/>
  <c r="U73" i="6"/>
  <c r="U74" i="6"/>
  <c r="U75" i="6"/>
  <c r="U76" i="6"/>
  <c r="U77" i="6"/>
  <c r="U78" i="6"/>
  <c r="U79" i="6"/>
  <c r="U80" i="6"/>
  <c r="U81" i="6"/>
  <c r="U82" i="6"/>
  <c r="U83" i="6"/>
  <c r="U84" i="6"/>
  <c r="U85" i="6"/>
  <c r="U86" i="6"/>
  <c r="U87" i="6"/>
  <c r="U88" i="6"/>
  <c r="U89" i="6"/>
  <c r="U90" i="6"/>
  <c r="U91" i="6"/>
  <c r="U92" i="6"/>
  <c r="U93" i="6"/>
  <c r="U94" i="6"/>
  <c r="U95" i="6"/>
  <c r="U96" i="6"/>
  <c r="U97" i="6"/>
  <c r="U98" i="6"/>
  <c r="U99" i="6"/>
  <c r="U100" i="6"/>
  <c r="U101" i="6"/>
  <c r="U102" i="6"/>
  <c r="U103" i="6"/>
  <c r="U104" i="6"/>
  <c r="U105" i="6"/>
  <c r="U106" i="6"/>
  <c r="U107" i="6"/>
  <c r="U108" i="6"/>
  <c r="U109" i="6"/>
  <c r="U110" i="6"/>
  <c r="U111" i="6"/>
  <c r="U112" i="6"/>
  <c r="U113" i="6"/>
  <c r="U114" i="6"/>
  <c r="U115" i="6"/>
  <c r="U116" i="6"/>
  <c r="U117" i="6"/>
  <c r="U118" i="6"/>
  <c r="U119" i="6"/>
  <c r="U120" i="6"/>
  <c r="U121" i="6"/>
  <c r="U122" i="6"/>
  <c r="U123" i="6"/>
  <c r="U124" i="6"/>
  <c r="U125" i="6"/>
  <c r="U126" i="6"/>
  <c r="U127" i="6"/>
  <c r="U128" i="6"/>
  <c r="U129" i="6"/>
  <c r="U130" i="6"/>
  <c r="U131" i="6"/>
  <c r="U132" i="6"/>
  <c r="U133" i="6"/>
  <c r="U134" i="6"/>
  <c r="U135" i="6"/>
  <c r="U136" i="6"/>
  <c r="U137" i="6"/>
  <c r="U138" i="6"/>
  <c r="U139" i="6"/>
  <c r="U140" i="6"/>
  <c r="U141" i="6"/>
  <c r="U142" i="6"/>
  <c r="U143" i="6"/>
  <c r="U144" i="6"/>
  <c r="U145" i="6"/>
  <c r="U146" i="6"/>
  <c r="U147" i="6"/>
  <c r="U148" i="6"/>
  <c r="U149" i="6"/>
  <c r="U150" i="6"/>
  <c r="U151" i="6"/>
  <c r="U152" i="6"/>
  <c r="U153" i="6"/>
  <c r="U154" i="6"/>
  <c r="U155" i="6"/>
  <c r="U156" i="6"/>
  <c r="U157" i="6"/>
  <c r="U158" i="6"/>
  <c r="U159" i="6"/>
  <c r="U160" i="6"/>
  <c r="U161" i="6"/>
  <c r="U162" i="6"/>
  <c r="U163" i="6"/>
  <c r="U164" i="6"/>
  <c r="U165" i="6"/>
  <c r="U166" i="6"/>
  <c r="U167" i="6"/>
  <c r="U168" i="6"/>
  <c r="U169" i="6"/>
  <c r="U170" i="6"/>
  <c r="U171" i="6"/>
  <c r="U172" i="6"/>
  <c r="U173" i="6"/>
  <c r="U174" i="6"/>
  <c r="U175" i="6"/>
  <c r="U176" i="6"/>
  <c r="U177" i="6"/>
  <c r="U178" i="6"/>
  <c r="U179" i="6"/>
  <c r="U180" i="6"/>
  <c r="U181" i="6"/>
  <c r="U182" i="6"/>
  <c r="U183" i="6"/>
  <c r="U184" i="6"/>
  <c r="U185" i="6"/>
  <c r="U186" i="6"/>
  <c r="U187" i="6"/>
  <c r="U188" i="6"/>
  <c r="U189" i="6"/>
  <c r="U190" i="6"/>
  <c r="U191" i="6"/>
  <c r="U192" i="6"/>
  <c r="U193" i="6"/>
  <c r="U194" i="6"/>
  <c r="U195" i="6"/>
  <c r="U196" i="6"/>
  <c r="U197" i="6"/>
  <c r="U198" i="6"/>
  <c r="U199" i="6"/>
  <c r="U200" i="6"/>
  <c r="U201" i="6"/>
  <c r="U202" i="6"/>
  <c r="U203" i="6"/>
  <c r="U204" i="6"/>
  <c r="U205" i="6"/>
  <c r="U206" i="6"/>
  <c r="U207" i="6"/>
  <c r="U208" i="6"/>
  <c r="U209" i="6"/>
  <c r="U210" i="6"/>
  <c r="U211" i="6"/>
  <c r="U212" i="6"/>
  <c r="U213" i="6"/>
  <c r="U214" i="6"/>
  <c r="U215" i="6"/>
  <c r="U216" i="6"/>
  <c r="U217" i="6"/>
  <c r="U218" i="6"/>
  <c r="U219" i="6"/>
  <c r="U220" i="6"/>
  <c r="U221" i="6"/>
  <c r="U222" i="6"/>
  <c r="U223" i="6"/>
  <c r="U224" i="6"/>
  <c r="U225" i="6"/>
  <c r="U226" i="6"/>
  <c r="U227" i="6"/>
  <c r="U228" i="6"/>
  <c r="U229" i="6"/>
  <c r="U230" i="6"/>
  <c r="U231" i="6"/>
  <c r="U232" i="6"/>
  <c r="U233" i="6"/>
  <c r="U234" i="6"/>
  <c r="U235" i="6"/>
  <c r="U236" i="6"/>
  <c r="U237" i="6"/>
  <c r="U238" i="6"/>
  <c r="U239" i="6"/>
  <c r="U240" i="6"/>
  <c r="U241" i="6"/>
  <c r="U242" i="6"/>
  <c r="U243" i="6"/>
  <c r="U244" i="6"/>
  <c r="U245" i="6"/>
  <c r="U246" i="6"/>
  <c r="U247" i="6"/>
  <c r="U248" i="6"/>
  <c r="U249" i="6"/>
  <c r="U250" i="6"/>
  <c r="U251" i="6"/>
  <c r="U252" i="6"/>
  <c r="U253" i="6"/>
  <c r="U254" i="6"/>
  <c r="U255" i="6"/>
  <c r="U256" i="6"/>
  <c r="U257" i="6"/>
  <c r="U258" i="6"/>
  <c r="U259" i="6"/>
  <c r="U260" i="6"/>
  <c r="U261" i="6"/>
  <c r="U262" i="6"/>
  <c r="U263" i="6"/>
  <c r="U264" i="6"/>
  <c r="U265" i="6"/>
  <c r="U266" i="6"/>
  <c r="U267" i="6"/>
  <c r="U268" i="6"/>
  <c r="U269" i="6"/>
  <c r="U270" i="6"/>
  <c r="U271" i="6"/>
  <c r="U272" i="6"/>
  <c r="U273" i="6"/>
  <c r="U274" i="6"/>
  <c r="U275" i="6"/>
  <c r="U276" i="6"/>
  <c r="U277" i="6"/>
  <c r="U278" i="6"/>
  <c r="U279" i="6"/>
  <c r="U280" i="6"/>
  <c r="U281" i="6"/>
  <c r="U282" i="6"/>
  <c r="U283" i="6"/>
  <c r="U284" i="6"/>
  <c r="U285" i="6"/>
  <c r="U286" i="6"/>
  <c r="U287" i="6"/>
  <c r="U288" i="6"/>
  <c r="U289" i="6"/>
  <c r="U290" i="6"/>
  <c r="U291" i="6"/>
  <c r="U292" i="6"/>
  <c r="U293" i="6"/>
  <c r="U294" i="6"/>
  <c r="U295" i="6"/>
  <c r="U296" i="6"/>
  <c r="U297" i="6"/>
  <c r="U298" i="6"/>
  <c r="U299" i="6"/>
  <c r="U300" i="6"/>
  <c r="U301" i="6"/>
  <c r="U302" i="6"/>
  <c r="U303" i="6"/>
  <c r="U304" i="6"/>
  <c r="U305" i="6"/>
  <c r="U306" i="6"/>
  <c r="U307" i="6"/>
  <c r="U308" i="6"/>
  <c r="U309" i="6"/>
  <c r="U310" i="6"/>
  <c r="U311" i="6"/>
  <c r="U312" i="6"/>
  <c r="U313" i="6"/>
  <c r="U314" i="6"/>
  <c r="U315" i="6"/>
  <c r="U316" i="6"/>
  <c r="U317" i="6"/>
  <c r="U318" i="6"/>
  <c r="U319" i="6"/>
  <c r="U320" i="6"/>
  <c r="U321" i="6"/>
  <c r="U322" i="6"/>
  <c r="U323" i="6"/>
  <c r="U324" i="6"/>
  <c r="U325" i="6"/>
  <c r="U326" i="6"/>
  <c r="U327" i="6"/>
  <c r="U328" i="6"/>
  <c r="U329" i="6"/>
  <c r="U330" i="6"/>
  <c r="U331" i="6"/>
  <c r="U332" i="6"/>
  <c r="U333" i="6"/>
  <c r="U334" i="6"/>
  <c r="U335" i="6"/>
  <c r="U336" i="6"/>
  <c r="U337" i="6"/>
  <c r="U3" i="6"/>
  <c r="E3" i="8"/>
  <c r="F3" i="8"/>
  <c r="E4" i="8"/>
  <c r="F4" i="8"/>
  <c r="E5" i="8"/>
  <c r="F5" i="8"/>
  <c r="E6" i="8"/>
  <c r="F6" i="8"/>
  <c r="E7" i="8"/>
  <c r="F7" i="8"/>
  <c r="E8" i="8"/>
  <c r="F8" i="8"/>
  <c r="E9" i="8"/>
  <c r="F9" i="8"/>
  <c r="E10" i="8"/>
  <c r="F10" i="8"/>
  <c r="E11" i="8"/>
  <c r="F11" i="8"/>
  <c r="E12" i="8"/>
  <c r="F12" i="8"/>
  <c r="E13" i="8"/>
  <c r="F13" i="8"/>
  <c r="E14" i="8"/>
  <c r="F14" i="8"/>
  <c r="E15" i="8"/>
  <c r="F15" i="8"/>
  <c r="E16" i="8"/>
  <c r="F16" i="8"/>
  <c r="E17" i="8"/>
  <c r="F17" i="8"/>
  <c r="E18" i="8"/>
  <c r="F18" i="8"/>
  <c r="E19" i="8"/>
  <c r="F19" i="8"/>
  <c r="E20" i="8"/>
  <c r="F20" i="8"/>
  <c r="E21" i="8"/>
  <c r="F21" i="8"/>
  <c r="E22" i="8"/>
  <c r="F22" i="8"/>
  <c r="E23" i="8"/>
  <c r="F23" i="8"/>
  <c r="E24" i="8"/>
  <c r="F24" i="8"/>
  <c r="E25" i="8"/>
  <c r="F25" i="8"/>
  <c r="E26" i="8"/>
  <c r="F26" i="8"/>
  <c r="E27" i="8"/>
  <c r="F27" i="8"/>
  <c r="E28" i="8"/>
  <c r="F28" i="8"/>
  <c r="E29" i="8"/>
  <c r="F29" i="8"/>
  <c r="E30" i="8"/>
  <c r="F30" i="8"/>
  <c r="E31" i="8"/>
  <c r="F31" i="8"/>
  <c r="E32" i="8"/>
  <c r="F32" i="8"/>
  <c r="E33" i="8"/>
  <c r="F33" i="8"/>
  <c r="E34" i="8"/>
  <c r="F34" i="8"/>
  <c r="E35" i="8"/>
  <c r="F35" i="8"/>
  <c r="E36" i="8"/>
  <c r="F36" i="8"/>
  <c r="E37" i="8"/>
  <c r="F37" i="8"/>
  <c r="E38" i="8"/>
  <c r="F38" i="8"/>
  <c r="E39" i="8"/>
  <c r="F39" i="8"/>
  <c r="E40" i="8"/>
  <c r="F40" i="8"/>
  <c r="E41" i="8"/>
  <c r="F41" i="8"/>
  <c r="E42" i="8"/>
  <c r="F42" i="8"/>
  <c r="E43" i="8"/>
  <c r="F43" i="8"/>
  <c r="E44" i="8"/>
  <c r="F44" i="8"/>
  <c r="E45" i="8"/>
  <c r="F45" i="8"/>
  <c r="E46" i="8"/>
  <c r="F46" i="8"/>
  <c r="E47" i="8"/>
  <c r="F47" i="8"/>
  <c r="E48" i="8"/>
  <c r="F48" i="8"/>
  <c r="E49" i="8"/>
  <c r="F49" i="8"/>
  <c r="E50" i="8"/>
  <c r="F50" i="8"/>
  <c r="E51" i="8"/>
  <c r="F51" i="8"/>
  <c r="E52" i="8"/>
  <c r="F52" i="8"/>
  <c r="E53" i="8"/>
  <c r="F53" i="8"/>
  <c r="E54" i="8"/>
  <c r="F54" i="8"/>
  <c r="E55" i="8"/>
  <c r="F55" i="8"/>
  <c r="E56" i="8"/>
  <c r="F56" i="8"/>
  <c r="E57" i="8"/>
  <c r="F57" i="8"/>
  <c r="E58" i="8"/>
  <c r="F58" i="8"/>
  <c r="E59" i="8"/>
  <c r="F59" i="8"/>
  <c r="E60" i="8"/>
  <c r="F60" i="8"/>
  <c r="E61" i="8"/>
  <c r="F61" i="8"/>
  <c r="E62" i="8"/>
  <c r="F62" i="8"/>
  <c r="E63" i="8"/>
  <c r="F63" i="8"/>
  <c r="E64" i="8"/>
  <c r="F64" i="8"/>
  <c r="E65" i="8"/>
  <c r="F65" i="8"/>
  <c r="E66" i="8"/>
  <c r="F66" i="8"/>
  <c r="E67" i="8"/>
  <c r="F67" i="8"/>
  <c r="E68" i="8"/>
  <c r="F68" i="8"/>
  <c r="E69" i="8"/>
  <c r="F69" i="8"/>
  <c r="E70" i="8"/>
  <c r="F70" i="8"/>
  <c r="E71" i="8"/>
  <c r="F71" i="8"/>
  <c r="E72" i="8"/>
  <c r="F72" i="8"/>
  <c r="E73" i="8"/>
  <c r="F73" i="8"/>
  <c r="E74" i="8"/>
  <c r="F74" i="8"/>
  <c r="E75" i="8"/>
  <c r="F75" i="8"/>
  <c r="E76" i="8"/>
  <c r="F76" i="8"/>
  <c r="E77" i="8"/>
  <c r="F77" i="8"/>
  <c r="E78" i="8"/>
  <c r="F78" i="8"/>
  <c r="E79" i="8"/>
  <c r="F79" i="8"/>
  <c r="E80" i="8"/>
  <c r="F80" i="8"/>
  <c r="E81" i="8"/>
  <c r="F81" i="8"/>
  <c r="E82" i="8"/>
  <c r="F82" i="8"/>
  <c r="E83" i="8"/>
  <c r="F83" i="8"/>
  <c r="E84" i="8"/>
  <c r="F84" i="8"/>
  <c r="E85" i="8"/>
  <c r="F85" i="8"/>
  <c r="E86" i="8"/>
  <c r="F86" i="8"/>
  <c r="E87" i="8"/>
  <c r="F87" i="8"/>
  <c r="E88" i="8"/>
  <c r="F88" i="8"/>
  <c r="E89" i="8"/>
  <c r="F89" i="8"/>
  <c r="E90" i="8"/>
  <c r="F90" i="8"/>
  <c r="E91" i="8"/>
  <c r="F91" i="8"/>
  <c r="E92" i="8"/>
  <c r="F92" i="8"/>
  <c r="E93" i="8"/>
  <c r="F93" i="8"/>
  <c r="E94" i="8"/>
  <c r="F94" i="8"/>
  <c r="E95" i="8"/>
  <c r="F95" i="8"/>
  <c r="E96" i="8"/>
  <c r="F96" i="8"/>
  <c r="E97" i="8"/>
  <c r="F97" i="8"/>
  <c r="E98" i="8"/>
  <c r="F98" i="8"/>
  <c r="E99" i="8"/>
  <c r="F99" i="8"/>
  <c r="E100" i="8"/>
  <c r="F100" i="8"/>
  <c r="E101" i="8"/>
  <c r="F101" i="8"/>
  <c r="E102" i="8"/>
  <c r="F102" i="8"/>
  <c r="E103" i="8"/>
  <c r="F103" i="8"/>
  <c r="E104" i="8"/>
  <c r="F104" i="8"/>
  <c r="E105" i="8"/>
  <c r="F105" i="8"/>
  <c r="E106" i="8"/>
  <c r="F106" i="8"/>
  <c r="E107" i="8"/>
  <c r="F107" i="8"/>
  <c r="E108" i="8"/>
  <c r="F108" i="8"/>
  <c r="E109" i="8"/>
  <c r="F109" i="8"/>
  <c r="E110" i="8"/>
  <c r="F110" i="8"/>
  <c r="E111" i="8"/>
  <c r="F111" i="8"/>
  <c r="E112" i="8"/>
  <c r="F112" i="8"/>
  <c r="E113" i="8"/>
  <c r="F113" i="8"/>
  <c r="E114" i="8"/>
  <c r="F114" i="8"/>
  <c r="E115" i="8"/>
  <c r="F115" i="8"/>
  <c r="E116" i="8"/>
  <c r="F116" i="8"/>
  <c r="E117" i="8"/>
  <c r="F117" i="8"/>
  <c r="E118" i="8"/>
  <c r="F118" i="8"/>
  <c r="E119" i="8"/>
  <c r="F119" i="8"/>
  <c r="E120" i="8"/>
  <c r="F120" i="8"/>
  <c r="E121" i="8"/>
  <c r="F121" i="8"/>
  <c r="E122" i="8"/>
  <c r="F122" i="8"/>
  <c r="E123" i="8"/>
  <c r="F123" i="8"/>
  <c r="E124" i="8"/>
  <c r="F124" i="8"/>
  <c r="E125" i="8"/>
  <c r="F125" i="8"/>
  <c r="E126" i="8"/>
  <c r="F126" i="8"/>
  <c r="E127" i="8"/>
  <c r="F127" i="8"/>
  <c r="E128" i="8"/>
  <c r="F128" i="8"/>
  <c r="E129" i="8"/>
  <c r="F129" i="8"/>
  <c r="E130" i="8"/>
  <c r="F130" i="8"/>
  <c r="E131" i="8"/>
  <c r="F131" i="8"/>
  <c r="E132" i="8"/>
  <c r="F132" i="8"/>
  <c r="E133" i="8"/>
  <c r="F133" i="8"/>
  <c r="E134" i="8"/>
  <c r="F134" i="8"/>
  <c r="E135" i="8"/>
  <c r="F135" i="8"/>
  <c r="E136" i="8"/>
  <c r="F136" i="8"/>
  <c r="E137" i="8"/>
  <c r="F137" i="8"/>
  <c r="E138" i="8"/>
  <c r="F138" i="8"/>
  <c r="E139" i="8"/>
  <c r="F139" i="8"/>
  <c r="E140" i="8"/>
  <c r="F140" i="8"/>
  <c r="E141" i="8"/>
  <c r="F141" i="8"/>
  <c r="E142" i="8"/>
  <c r="F142" i="8"/>
  <c r="E143" i="8"/>
  <c r="F143" i="8"/>
  <c r="E144" i="8"/>
  <c r="F144" i="8"/>
  <c r="E145" i="8"/>
  <c r="F145" i="8"/>
  <c r="E146" i="8"/>
  <c r="F146" i="8"/>
  <c r="E147" i="8"/>
  <c r="F147" i="8"/>
  <c r="E148" i="8"/>
  <c r="F148" i="8"/>
  <c r="E149" i="8"/>
  <c r="F149" i="8"/>
  <c r="E150" i="8"/>
  <c r="F150" i="8"/>
  <c r="E151" i="8"/>
  <c r="F151" i="8"/>
  <c r="E152" i="8"/>
  <c r="F152" i="8"/>
  <c r="E153" i="8"/>
  <c r="F153" i="8"/>
  <c r="E154" i="8"/>
  <c r="F154" i="8"/>
  <c r="E155" i="8"/>
  <c r="F155" i="8"/>
  <c r="E156" i="8"/>
  <c r="F156" i="8"/>
  <c r="E157" i="8"/>
  <c r="F157" i="8"/>
  <c r="E158" i="8"/>
  <c r="F158" i="8"/>
  <c r="E159" i="8"/>
  <c r="F159" i="8"/>
  <c r="E160" i="8"/>
  <c r="F160" i="8"/>
  <c r="E161" i="8"/>
  <c r="F161" i="8"/>
  <c r="E162" i="8"/>
  <c r="F162" i="8"/>
  <c r="E163" i="8"/>
  <c r="F163" i="8"/>
  <c r="E164" i="8"/>
  <c r="F164" i="8"/>
  <c r="E165" i="8"/>
  <c r="F165" i="8"/>
  <c r="E166" i="8"/>
  <c r="F166" i="8"/>
  <c r="E167" i="8"/>
  <c r="F167" i="8"/>
  <c r="E168" i="8"/>
  <c r="F168" i="8"/>
  <c r="E169" i="8"/>
  <c r="F169" i="8"/>
  <c r="E170" i="8"/>
  <c r="F170" i="8"/>
  <c r="E171" i="8"/>
  <c r="F171" i="8"/>
  <c r="E172" i="8"/>
  <c r="F172" i="8"/>
  <c r="E173" i="8"/>
  <c r="F173" i="8"/>
  <c r="E174" i="8"/>
  <c r="F174" i="8"/>
  <c r="E175" i="8"/>
  <c r="F175" i="8"/>
  <c r="E176" i="8"/>
  <c r="F176" i="8"/>
  <c r="E177" i="8"/>
  <c r="F177" i="8"/>
  <c r="E178" i="8"/>
  <c r="F178" i="8"/>
  <c r="E179" i="8"/>
  <c r="F179" i="8"/>
  <c r="E180" i="8"/>
  <c r="F180" i="8"/>
  <c r="E181" i="8"/>
  <c r="F181" i="8"/>
  <c r="E182" i="8"/>
  <c r="F182" i="8"/>
  <c r="E183" i="8"/>
  <c r="F183" i="8"/>
  <c r="E184" i="8"/>
  <c r="F184" i="8"/>
  <c r="E185" i="8"/>
  <c r="F185" i="8"/>
  <c r="E186" i="8"/>
  <c r="F186" i="8"/>
  <c r="E187" i="8"/>
  <c r="F187" i="8"/>
  <c r="E188" i="8"/>
  <c r="F188" i="8"/>
  <c r="E189" i="8"/>
  <c r="F189" i="8"/>
  <c r="E190" i="8"/>
  <c r="F190" i="8"/>
  <c r="E191" i="8"/>
  <c r="F191" i="8"/>
  <c r="E192" i="8"/>
  <c r="F192" i="8"/>
  <c r="E193" i="8"/>
  <c r="F193" i="8"/>
  <c r="E194" i="8"/>
  <c r="F194" i="8"/>
  <c r="E195" i="8"/>
  <c r="F195" i="8"/>
  <c r="E196" i="8"/>
  <c r="F196" i="8"/>
  <c r="E197" i="8"/>
  <c r="F197" i="8"/>
  <c r="E198" i="8"/>
  <c r="F198" i="8"/>
  <c r="E199" i="8"/>
  <c r="F199" i="8"/>
  <c r="E200" i="8"/>
  <c r="F200" i="8"/>
  <c r="E201" i="8"/>
  <c r="F201" i="8"/>
  <c r="E202" i="8"/>
  <c r="F202" i="8"/>
  <c r="E203" i="8"/>
  <c r="F203" i="8"/>
  <c r="E204" i="8"/>
  <c r="F204" i="8"/>
  <c r="E205" i="8"/>
  <c r="F205" i="8"/>
  <c r="E206" i="8"/>
  <c r="F206" i="8"/>
  <c r="E207" i="8"/>
  <c r="F207" i="8"/>
  <c r="E208" i="8"/>
  <c r="F208" i="8"/>
  <c r="E209" i="8"/>
  <c r="F209" i="8"/>
  <c r="E210" i="8"/>
  <c r="F210" i="8"/>
  <c r="E211" i="8"/>
  <c r="F211" i="8"/>
  <c r="E212" i="8"/>
  <c r="F212" i="8"/>
  <c r="E213" i="8"/>
  <c r="F213" i="8"/>
  <c r="E214" i="8"/>
  <c r="F214" i="8"/>
  <c r="E215" i="8"/>
  <c r="F215" i="8"/>
  <c r="E216" i="8"/>
  <c r="F216" i="8"/>
  <c r="E217" i="8"/>
  <c r="F217" i="8"/>
  <c r="E218" i="8"/>
  <c r="F218" i="8"/>
  <c r="E219" i="8"/>
  <c r="F219" i="8"/>
  <c r="E220" i="8"/>
  <c r="F220" i="8"/>
  <c r="E221" i="8"/>
  <c r="F221" i="8"/>
  <c r="E222" i="8"/>
  <c r="F222" i="8"/>
  <c r="E223" i="8"/>
  <c r="F223" i="8"/>
  <c r="E224" i="8"/>
  <c r="F224" i="8"/>
  <c r="E225" i="8"/>
  <c r="F225" i="8"/>
  <c r="E226" i="8"/>
  <c r="F226" i="8"/>
  <c r="E227" i="8"/>
  <c r="F227" i="8"/>
  <c r="E228" i="8"/>
  <c r="F228" i="8"/>
  <c r="E229" i="8"/>
  <c r="F229" i="8"/>
  <c r="E230" i="8"/>
  <c r="F230" i="8"/>
  <c r="E231" i="8"/>
  <c r="F231" i="8"/>
  <c r="E232" i="8"/>
  <c r="F232" i="8"/>
  <c r="E233" i="8"/>
  <c r="F233" i="8"/>
  <c r="E234" i="8"/>
  <c r="F234" i="8"/>
  <c r="E235" i="8"/>
  <c r="F235" i="8"/>
  <c r="E236" i="8"/>
  <c r="F236" i="8"/>
  <c r="E237" i="8"/>
  <c r="F237" i="8"/>
  <c r="E238" i="8"/>
  <c r="F238" i="8"/>
  <c r="E239" i="8"/>
  <c r="F239" i="8"/>
  <c r="E240" i="8"/>
  <c r="F240" i="8"/>
  <c r="E241" i="8"/>
  <c r="F241" i="8"/>
  <c r="E242" i="8"/>
  <c r="F242" i="8"/>
  <c r="E243" i="8"/>
  <c r="F243" i="8"/>
  <c r="E244" i="8"/>
  <c r="F244" i="8"/>
  <c r="E245" i="8"/>
  <c r="F245" i="8"/>
  <c r="E246" i="8"/>
  <c r="F246" i="8"/>
  <c r="E247" i="8"/>
  <c r="F247" i="8"/>
  <c r="E248" i="8"/>
  <c r="F248" i="8"/>
  <c r="E249" i="8"/>
  <c r="F249" i="8"/>
  <c r="E250" i="8"/>
  <c r="F250" i="8"/>
  <c r="E251" i="8"/>
  <c r="F251" i="8"/>
  <c r="E252" i="8"/>
  <c r="F252" i="8"/>
  <c r="E253" i="8"/>
  <c r="F253" i="8"/>
  <c r="E254" i="8"/>
  <c r="F254" i="8"/>
  <c r="E255" i="8"/>
  <c r="F255" i="8"/>
  <c r="E256" i="8"/>
  <c r="F256" i="8"/>
  <c r="E257" i="8"/>
  <c r="F257" i="8"/>
  <c r="E258" i="8"/>
  <c r="F258" i="8"/>
  <c r="E259" i="8"/>
  <c r="F259" i="8"/>
  <c r="E260" i="8"/>
  <c r="F260" i="8"/>
  <c r="E261" i="8"/>
  <c r="F261" i="8"/>
  <c r="E262" i="8"/>
  <c r="F262" i="8"/>
  <c r="E263" i="8"/>
  <c r="F263" i="8"/>
  <c r="E264" i="8"/>
  <c r="F264" i="8"/>
  <c r="E265" i="8"/>
  <c r="F265" i="8"/>
  <c r="E266" i="8"/>
  <c r="F266" i="8"/>
  <c r="E267" i="8"/>
  <c r="F267" i="8"/>
  <c r="E268" i="8"/>
  <c r="F268" i="8"/>
  <c r="E269" i="8"/>
  <c r="F269" i="8"/>
  <c r="E270" i="8"/>
  <c r="F270" i="8"/>
  <c r="E271" i="8"/>
  <c r="F271" i="8"/>
  <c r="E272" i="8"/>
  <c r="F272" i="8"/>
  <c r="E273" i="8"/>
  <c r="F273" i="8"/>
  <c r="E274" i="8"/>
  <c r="F274" i="8"/>
  <c r="E275" i="8"/>
  <c r="F275" i="8"/>
  <c r="E276" i="8"/>
  <c r="F276" i="8"/>
  <c r="E277" i="8"/>
  <c r="F277" i="8"/>
  <c r="E278" i="8"/>
  <c r="F278" i="8"/>
  <c r="E279" i="8"/>
  <c r="F279" i="8"/>
  <c r="E280" i="8"/>
  <c r="F280" i="8"/>
  <c r="E281" i="8"/>
  <c r="F281" i="8"/>
  <c r="E282" i="8"/>
  <c r="F282" i="8"/>
  <c r="E283" i="8"/>
  <c r="F283" i="8"/>
  <c r="E284" i="8"/>
  <c r="F284" i="8"/>
  <c r="E285" i="8"/>
  <c r="F285" i="8"/>
  <c r="E286" i="8"/>
  <c r="F286" i="8"/>
  <c r="E287" i="8"/>
  <c r="F287" i="8"/>
  <c r="E288" i="8"/>
  <c r="F288" i="8"/>
  <c r="E289" i="8"/>
  <c r="F289" i="8"/>
  <c r="E290" i="8"/>
  <c r="F290" i="8"/>
  <c r="E291" i="8"/>
  <c r="F291" i="8"/>
  <c r="E292" i="8"/>
  <c r="F292" i="8"/>
  <c r="E293" i="8"/>
  <c r="F293" i="8"/>
  <c r="E294" i="8"/>
  <c r="F294" i="8"/>
  <c r="E295" i="8"/>
  <c r="F295" i="8"/>
  <c r="E296" i="8"/>
  <c r="F296" i="8"/>
  <c r="E297" i="8"/>
  <c r="F297" i="8"/>
  <c r="E298" i="8"/>
  <c r="F298" i="8"/>
  <c r="E299" i="8"/>
  <c r="F299" i="8"/>
  <c r="E300" i="8"/>
  <c r="F300" i="8"/>
  <c r="E301" i="8"/>
  <c r="F301" i="8"/>
  <c r="E302" i="8"/>
  <c r="F302" i="8"/>
  <c r="E303" i="8"/>
  <c r="F303" i="8"/>
  <c r="E304" i="8"/>
  <c r="F304" i="8"/>
  <c r="E305" i="8"/>
  <c r="F305" i="8"/>
  <c r="E306" i="8"/>
  <c r="F306" i="8"/>
  <c r="E307" i="8"/>
  <c r="F307" i="8"/>
  <c r="E308" i="8"/>
  <c r="F308" i="8"/>
  <c r="E309" i="8"/>
  <c r="F309" i="8"/>
  <c r="E310" i="8"/>
  <c r="F310" i="8"/>
  <c r="E311" i="8"/>
  <c r="F311" i="8"/>
  <c r="E312" i="8"/>
  <c r="F312" i="8"/>
  <c r="E313" i="8"/>
  <c r="F313" i="8"/>
  <c r="E314" i="8"/>
  <c r="F314" i="8"/>
  <c r="E315" i="8"/>
  <c r="F315" i="8"/>
  <c r="E316" i="8"/>
  <c r="F316" i="8"/>
  <c r="E317" i="8"/>
  <c r="F317" i="8"/>
  <c r="E318" i="8"/>
  <c r="F318" i="8"/>
  <c r="E319" i="8"/>
  <c r="F319" i="8"/>
  <c r="E320" i="8"/>
  <c r="F320" i="8"/>
  <c r="E321" i="8"/>
  <c r="F321" i="8"/>
  <c r="E322" i="8"/>
  <c r="F322" i="8"/>
  <c r="E323" i="8"/>
  <c r="F323" i="8"/>
  <c r="E324" i="8"/>
  <c r="F324" i="8"/>
  <c r="E325" i="8"/>
  <c r="F325" i="8"/>
  <c r="E326" i="8"/>
  <c r="F326" i="8"/>
  <c r="E327" i="8"/>
  <c r="F327" i="8"/>
  <c r="E328" i="8"/>
  <c r="F328" i="8"/>
  <c r="E329" i="8"/>
  <c r="F329" i="8"/>
  <c r="E330" i="8"/>
  <c r="F330" i="8"/>
  <c r="E331" i="8"/>
  <c r="F331" i="8"/>
  <c r="E332" i="8"/>
  <c r="F332" i="8"/>
  <c r="E333" i="8"/>
  <c r="F333" i="8"/>
  <c r="E334" i="8"/>
  <c r="F334" i="8"/>
  <c r="E335" i="8"/>
  <c r="F335" i="8"/>
  <c r="E336" i="8"/>
  <c r="F336" i="8"/>
  <c r="E337" i="8"/>
  <c r="F337" i="8"/>
  <c r="E338" i="8"/>
  <c r="F338" i="8"/>
  <c r="E339" i="8"/>
  <c r="F339" i="8"/>
  <c r="E340" i="8"/>
  <c r="F340" i="8"/>
  <c r="E341" i="8"/>
  <c r="F341" i="8"/>
  <c r="E342" i="8"/>
  <c r="F342" i="8"/>
  <c r="E343" i="8"/>
  <c r="F343" i="8"/>
  <c r="E344" i="8"/>
  <c r="F344" i="8"/>
  <c r="E345" i="8"/>
  <c r="F345" i="8"/>
  <c r="E346" i="8"/>
  <c r="F346" i="8"/>
  <c r="E347" i="8"/>
  <c r="F347" i="8"/>
  <c r="E348" i="8"/>
  <c r="F348" i="8"/>
  <c r="E349" i="8"/>
  <c r="F349" i="8"/>
  <c r="E350" i="8"/>
  <c r="F350" i="8"/>
  <c r="E351" i="8"/>
  <c r="F351" i="8"/>
  <c r="E352" i="8"/>
  <c r="F352" i="8"/>
  <c r="E353" i="8"/>
  <c r="F353" i="8"/>
  <c r="E354" i="8"/>
  <c r="F354" i="8"/>
  <c r="E355" i="8"/>
  <c r="F355" i="8"/>
  <c r="E356" i="8"/>
  <c r="F356" i="8"/>
  <c r="E357" i="8"/>
  <c r="F357" i="8"/>
  <c r="E358" i="8"/>
  <c r="F358" i="8"/>
  <c r="E359" i="8"/>
  <c r="F359" i="8"/>
  <c r="E360" i="8"/>
  <c r="F360" i="8"/>
  <c r="E361" i="8"/>
  <c r="F361" i="8"/>
  <c r="F2" i="8"/>
  <c r="E2" i="8"/>
  <c r="D2" i="8"/>
  <c r="C3" i="8"/>
  <c r="D3" i="8"/>
  <c r="C4" i="8"/>
  <c r="D4" i="8"/>
  <c r="C5" i="8"/>
  <c r="D5" i="8"/>
  <c r="C6" i="8"/>
  <c r="D6" i="8"/>
  <c r="C7" i="8"/>
  <c r="D7" i="8"/>
  <c r="C8" i="8"/>
  <c r="D8" i="8"/>
  <c r="C9" i="8"/>
  <c r="D9" i="8"/>
  <c r="C10" i="8"/>
  <c r="D10" i="8"/>
  <c r="C11" i="8"/>
  <c r="D11" i="8"/>
  <c r="C12" i="8"/>
  <c r="D12" i="8"/>
  <c r="C13" i="8"/>
  <c r="D13" i="8"/>
  <c r="C14" i="8"/>
  <c r="D14" i="8"/>
  <c r="C15" i="8"/>
  <c r="D15" i="8"/>
  <c r="C16" i="8"/>
  <c r="D16" i="8"/>
  <c r="C17" i="8"/>
  <c r="D17" i="8"/>
  <c r="C18" i="8"/>
  <c r="D18" i="8"/>
  <c r="C19" i="8"/>
  <c r="D19" i="8"/>
  <c r="C20" i="8"/>
  <c r="D20" i="8"/>
  <c r="C21" i="8"/>
  <c r="D21" i="8"/>
  <c r="C22" i="8"/>
  <c r="D22" i="8"/>
  <c r="C23" i="8"/>
  <c r="D23" i="8"/>
  <c r="C24" i="8"/>
  <c r="D24" i="8"/>
  <c r="C25" i="8"/>
  <c r="D25" i="8"/>
  <c r="C26" i="8"/>
  <c r="D26" i="8"/>
  <c r="C27" i="8"/>
  <c r="D27" i="8"/>
  <c r="C28" i="8"/>
  <c r="D28" i="8"/>
  <c r="C29" i="8"/>
  <c r="D29" i="8"/>
  <c r="C30" i="8"/>
  <c r="D30" i="8"/>
  <c r="C31" i="8"/>
  <c r="D31" i="8"/>
  <c r="C32" i="8"/>
  <c r="D32" i="8"/>
  <c r="C33" i="8"/>
  <c r="D33" i="8"/>
  <c r="C34" i="8"/>
  <c r="D34" i="8"/>
  <c r="C35" i="8"/>
  <c r="D35" i="8"/>
  <c r="C36" i="8"/>
  <c r="D36" i="8"/>
  <c r="C37" i="8"/>
  <c r="D37" i="8"/>
  <c r="C38" i="8"/>
  <c r="D38" i="8"/>
  <c r="C39" i="8"/>
  <c r="D39" i="8"/>
  <c r="C40" i="8"/>
  <c r="D40" i="8"/>
  <c r="C41" i="8"/>
  <c r="D41" i="8"/>
  <c r="C42" i="8"/>
  <c r="D42" i="8"/>
  <c r="C43" i="8"/>
  <c r="D43" i="8"/>
  <c r="C44" i="8"/>
  <c r="D44" i="8"/>
  <c r="C45" i="8"/>
  <c r="D45" i="8"/>
  <c r="C46" i="8"/>
  <c r="D46" i="8"/>
  <c r="C47" i="8"/>
  <c r="D47" i="8"/>
  <c r="C48" i="8"/>
  <c r="D48" i="8"/>
  <c r="C49" i="8"/>
  <c r="D49" i="8"/>
  <c r="C50" i="8"/>
  <c r="D50" i="8"/>
  <c r="C51" i="8"/>
  <c r="D51" i="8"/>
  <c r="C52" i="8"/>
  <c r="D52" i="8"/>
  <c r="C53" i="8"/>
  <c r="D53" i="8"/>
  <c r="C54" i="8"/>
  <c r="D54" i="8"/>
  <c r="C55" i="8"/>
  <c r="D55" i="8"/>
  <c r="C56" i="8"/>
  <c r="D56" i="8"/>
  <c r="C57" i="8"/>
  <c r="D57" i="8"/>
  <c r="C58" i="8"/>
  <c r="D58" i="8"/>
  <c r="C59" i="8"/>
  <c r="D59" i="8"/>
  <c r="C60" i="8"/>
  <c r="D60" i="8"/>
  <c r="C61" i="8"/>
  <c r="D61" i="8"/>
  <c r="C62" i="8"/>
  <c r="D62" i="8"/>
  <c r="C63" i="8"/>
  <c r="D63" i="8"/>
  <c r="C64" i="8"/>
  <c r="D64" i="8"/>
  <c r="C65" i="8"/>
  <c r="D65" i="8"/>
  <c r="C66" i="8"/>
  <c r="D66" i="8"/>
  <c r="C67" i="8"/>
  <c r="D67" i="8"/>
  <c r="C68" i="8"/>
  <c r="D68" i="8"/>
  <c r="C69" i="8"/>
  <c r="D69" i="8"/>
  <c r="C70" i="8"/>
  <c r="D70" i="8"/>
  <c r="C71" i="8"/>
  <c r="D71" i="8"/>
  <c r="C72" i="8"/>
  <c r="D72" i="8"/>
  <c r="C73" i="8"/>
  <c r="D73" i="8"/>
  <c r="C74" i="8"/>
  <c r="D74" i="8"/>
  <c r="C75" i="8"/>
  <c r="D75" i="8"/>
  <c r="C76" i="8"/>
  <c r="D76" i="8"/>
  <c r="C77" i="8"/>
  <c r="D77" i="8"/>
  <c r="C78" i="8"/>
  <c r="D78" i="8"/>
  <c r="C79" i="8"/>
  <c r="D79" i="8"/>
  <c r="C80" i="8"/>
  <c r="D80" i="8"/>
  <c r="C81" i="8"/>
  <c r="D81" i="8"/>
  <c r="C82" i="8"/>
  <c r="D82" i="8"/>
  <c r="C83" i="8"/>
  <c r="D83" i="8"/>
  <c r="C84" i="8"/>
  <c r="D84" i="8"/>
  <c r="C85" i="8"/>
  <c r="D85" i="8"/>
  <c r="C86" i="8"/>
  <c r="D86" i="8"/>
  <c r="C87" i="8"/>
  <c r="D87" i="8"/>
  <c r="C88" i="8"/>
  <c r="D88" i="8"/>
  <c r="C89" i="8"/>
  <c r="D89" i="8"/>
  <c r="C90" i="8"/>
  <c r="D90" i="8"/>
  <c r="C91" i="8"/>
  <c r="D91" i="8"/>
  <c r="C92" i="8"/>
  <c r="D92" i="8"/>
  <c r="C93" i="8"/>
  <c r="D93" i="8"/>
  <c r="C94" i="8"/>
  <c r="D94" i="8"/>
  <c r="C95" i="8"/>
  <c r="D95" i="8"/>
  <c r="C96" i="8"/>
  <c r="D96" i="8"/>
  <c r="C97" i="8"/>
  <c r="D97" i="8"/>
  <c r="C98" i="8"/>
  <c r="D98" i="8"/>
  <c r="C99" i="8"/>
  <c r="D99" i="8"/>
  <c r="C100" i="8"/>
  <c r="D100" i="8"/>
  <c r="C101" i="8"/>
  <c r="D101" i="8"/>
  <c r="C102" i="8"/>
  <c r="D102" i="8"/>
  <c r="C103" i="8"/>
  <c r="D103" i="8"/>
  <c r="C104" i="8"/>
  <c r="D104" i="8"/>
  <c r="C105" i="8"/>
  <c r="D105" i="8"/>
  <c r="C106" i="8"/>
  <c r="D106" i="8"/>
  <c r="C107" i="8"/>
  <c r="D107" i="8"/>
  <c r="C108" i="8"/>
  <c r="D108" i="8"/>
  <c r="C109" i="8"/>
  <c r="D109" i="8"/>
  <c r="C110" i="8"/>
  <c r="D110" i="8"/>
  <c r="C111" i="8"/>
  <c r="D111" i="8"/>
  <c r="C112" i="8"/>
  <c r="D112" i="8"/>
  <c r="C113" i="8"/>
  <c r="D113" i="8"/>
  <c r="C114" i="8"/>
  <c r="D114" i="8"/>
  <c r="C115" i="8"/>
  <c r="D115" i="8"/>
  <c r="C116" i="8"/>
  <c r="D116" i="8"/>
  <c r="C117" i="8"/>
  <c r="D117" i="8"/>
  <c r="C118" i="8"/>
  <c r="D118" i="8"/>
  <c r="C119" i="8"/>
  <c r="D119" i="8"/>
  <c r="C120" i="8"/>
  <c r="D120" i="8"/>
  <c r="C121" i="8"/>
  <c r="D121" i="8"/>
  <c r="C122" i="8"/>
  <c r="D122" i="8"/>
  <c r="C123" i="8"/>
  <c r="D123" i="8"/>
  <c r="C124" i="8"/>
  <c r="D124" i="8"/>
  <c r="C125" i="8"/>
  <c r="D125" i="8"/>
  <c r="C126" i="8"/>
  <c r="D126" i="8"/>
  <c r="C127" i="8"/>
  <c r="D127" i="8"/>
  <c r="C128" i="8"/>
  <c r="D128" i="8"/>
  <c r="C129" i="8"/>
  <c r="D129" i="8"/>
  <c r="C130" i="8"/>
  <c r="D130" i="8"/>
  <c r="C131" i="8"/>
  <c r="D131" i="8"/>
  <c r="C132" i="8"/>
  <c r="D132" i="8"/>
  <c r="C133" i="8"/>
  <c r="D133" i="8"/>
  <c r="C134" i="8"/>
  <c r="D134" i="8"/>
  <c r="C135" i="8"/>
  <c r="D135" i="8"/>
  <c r="C136" i="8"/>
  <c r="D136" i="8"/>
  <c r="C137" i="8"/>
  <c r="D137" i="8"/>
  <c r="C138" i="8"/>
  <c r="D138" i="8"/>
  <c r="C139" i="8"/>
  <c r="D139" i="8"/>
  <c r="C140" i="8"/>
  <c r="D140" i="8"/>
  <c r="C141" i="8"/>
  <c r="D141" i="8"/>
  <c r="C142" i="8"/>
  <c r="D142" i="8"/>
  <c r="C143" i="8"/>
  <c r="D143" i="8"/>
  <c r="C144" i="8"/>
  <c r="D144" i="8"/>
  <c r="C145" i="8"/>
  <c r="D145" i="8"/>
  <c r="C146" i="8"/>
  <c r="D146" i="8"/>
  <c r="C147" i="8"/>
  <c r="D147" i="8"/>
  <c r="C148" i="8"/>
  <c r="D148" i="8"/>
  <c r="C149" i="8"/>
  <c r="D149" i="8"/>
  <c r="C150" i="8"/>
  <c r="D150" i="8"/>
  <c r="C151" i="8"/>
  <c r="D151" i="8"/>
  <c r="C152" i="8"/>
  <c r="D152" i="8"/>
  <c r="C153" i="8"/>
  <c r="D153" i="8"/>
  <c r="C154" i="8"/>
  <c r="D154" i="8"/>
  <c r="C155" i="8"/>
  <c r="D155" i="8"/>
  <c r="C156" i="8"/>
  <c r="D156" i="8"/>
  <c r="C157" i="8"/>
  <c r="D157" i="8"/>
  <c r="C158" i="8"/>
  <c r="D158" i="8"/>
  <c r="C159" i="8"/>
  <c r="D159" i="8"/>
  <c r="C160" i="8"/>
  <c r="D160" i="8"/>
  <c r="C161" i="8"/>
  <c r="D161" i="8"/>
  <c r="C162" i="8"/>
  <c r="D162" i="8"/>
  <c r="C163" i="8"/>
  <c r="D163" i="8"/>
  <c r="C164" i="8"/>
  <c r="D164" i="8"/>
  <c r="C165" i="8"/>
  <c r="D165" i="8"/>
  <c r="C166" i="8"/>
  <c r="D166" i="8"/>
  <c r="C167" i="8"/>
  <c r="D167" i="8"/>
  <c r="C168" i="8"/>
  <c r="D168" i="8"/>
  <c r="C169" i="8"/>
  <c r="D169" i="8"/>
  <c r="C170" i="8"/>
  <c r="D170" i="8"/>
  <c r="C171" i="8"/>
  <c r="D171" i="8"/>
  <c r="C172" i="8"/>
  <c r="D172" i="8"/>
  <c r="C173" i="8"/>
  <c r="D173" i="8"/>
  <c r="C174" i="8"/>
  <c r="D174" i="8"/>
  <c r="C175" i="8"/>
  <c r="D175" i="8"/>
  <c r="C176" i="8"/>
  <c r="D176" i="8"/>
  <c r="C177" i="8"/>
  <c r="D177" i="8"/>
  <c r="C178" i="8"/>
  <c r="D178" i="8"/>
  <c r="C179" i="8"/>
  <c r="D179" i="8"/>
  <c r="C180" i="8"/>
  <c r="D180" i="8"/>
  <c r="C181" i="8"/>
  <c r="D181" i="8"/>
  <c r="C182" i="8"/>
  <c r="D182" i="8"/>
  <c r="C183" i="8"/>
  <c r="D183" i="8"/>
  <c r="C184" i="8"/>
  <c r="D184" i="8"/>
  <c r="C185" i="8"/>
  <c r="D185" i="8"/>
  <c r="C186" i="8"/>
  <c r="D186" i="8"/>
  <c r="C187" i="8"/>
  <c r="D187" i="8"/>
  <c r="C188" i="8"/>
  <c r="D188" i="8"/>
  <c r="C189" i="8"/>
  <c r="D189" i="8"/>
  <c r="C190" i="8"/>
  <c r="D190" i="8"/>
  <c r="C191" i="8"/>
  <c r="D191" i="8"/>
  <c r="C192" i="8"/>
  <c r="D192" i="8"/>
  <c r="C193" i="8"/>
  <c r="D193" i="8"/>
  <c r="C194" i="8"/>
  <c r="D194" i="8"/>
  <c r="C195" i="8"/>
  <c r="D195" i="8"/>
  <c r="C196" i="8"/>
  <c r="D196" i="8"/>
  <c r="C197" i="8"/>
  <c r="D197" i="8"/>
  <c r="C198" i="8"/>
  <c r="D198" i="8"/>
  <c r="C199" i="8"/>
  <c r="D199" i="8"/>
  <c r="C200" i="8"/>
  <c r="D200" i="8"/>
  <c r="C201" i="8"/>
  <c r="D201" i="8"/>
  <c r="C202" i="8"/>
  <c r="D202" i="8"/>
  <c r="C203" i="8"/>
  <c r="D203" i="8"/>
  <c r="C204" i="8"/>
  <c r="D204" i="8"/>
  <c r="C205" i="8"/>
  <c r="D205" i="8"/>
  <c r="C206" i="8"/>
  <c r="D206" i="8"/>
  <c r="C207" i="8"/>
  <c r="D207" i="8"/>
  <c r="C208" i="8"/>
  <c r="D208" i="8"/>
  <c r="C209" i="8"/>
  <c r="D209" i="8"/>
  <c r="C210" i="8"/>
  <c r="D210" i="8"/>
  <c r="C211" i="8"/>
  <c r="D211" i="8"/>
  <c r="C212" i="8"/>
  <c r="D212" i="8"/>
  <c r="C213" i="8"/>
  <c r="D213" i="8"/>
  <c r="C214" i="8"/>
  <c r="D214" i="8"/>
  <c r="C215" i="8"/>
  <c r="D215" i="8"/>
  <c r="C216" i="8"/>
  <c r="D216" i="8"/>
  <c r="C217" i="8"/>
  <c r="D217" i="8"/>
  <c r="C218" i="8"/>
  <c r="D218" i="8"/>
  <c r="C219" i="8"/>
  <c r="D219" i="8"/>
  <c r="C220" i="8"/>
  <c r="D220" i="8"/>
  <c r="C221" i="8"/>
  <c r="D221" i="8"/>
  <c r="C222" i="8"/>
  <c r="D222" i="8"/>
  <c r="C223" i="8"/>
  <c r="D223" i="8"/>
  <c r="C224" i="8"/>
  <c r="D224" i="8"/>
  <c r="C225" i="8"/>
  <c r="D225" i="8"/>
  <c r="C226" i="8"/>
  <c r="D226" i="8"/>
  <c r="C227" i="8"/>
  <c r="D227" i="8"/>
  <c r="C228" i="8"/>
  <c r="D228" i="8"/>
  <c r="C229" i="8"/>
  <c r="D229" i="8"/>
  <c r="C230" i="8"/>
  <c r="D230" i="8"/>
  <c r="C231" i="8"/>
  <c r="D231" i="8"/>
  <c r="C232" i="8"/>
  <c r="D232" i="8"/>
  <c r="C233" i="8"/>
  <c r="D233" i="8"/>
  <c r="C234" i="8"/>
  <c r="D234" i="8"/>
  <c r="C235" i="8"/>
  <c r="D235" i="8"/>
  <c r="C236" i="8"/>
  <c r="D236" i="8"/>
  <c r="C237" i="8"/>
  <c r="D237" i="8"/>
  <c r="C238" i="8"/>
  <c r="D238" i="8"/>
  <c r="C239" i="8"/>
  <c r="D239" i="8"/>
  <c r="C240" i="8"/>
  <c r="D240" i="8"/>
  <c r="C241" i="8"/>
  <c r="D241" i="8"/>
  <c r="C242" i="8"/>
  <c r="D242" i="8"/>
  <c r="C243" i="8"/>
  <c r="D243" i="8"/>
  <c r="C244" i="8"/>
  <c r="D244" i="8"/>
  <c r="C245" i="8"/>
  <c r="D245" i="8"/>
  <c r="C246" i="8"/>
  <c r="D246" i="8"/>
  <c r="C247" i="8"/>
  <c r="D247" i="8"/>
  <c r="C248" i="8"/>
  <c r="D248" i="8"/>
  <c r="C249" i="8"/>
  <c r="D249" i="8"/>
  <c r="C250" i="8"/>
  <c r="D250" i="8"/>
  <c r="C251" i="8"/>
  <c r="D251" i="8"/>
  <c r="C252" i="8"/>
  <c r="D252" i="8"/>
  <c r="C253" i="8"/>
  <c r="D253" i="8"/>
  <c r="C254" i="8"/>
  <c r="D254" i="8"/>
  <c r="C255" i="8"/>
  <c r="D255" i="8"/>
  <c r="C256" i="8"/>
  <c r="D256" i="8"/>
  <c r="C257" i="8"/>
  <c r="D257" i="8"/>
  <c r="C258" i="8"/>
  <c r="D258" i="8"/>
  <c r="C259" i="8"/>
  <c r="D259" i="8"/>
  <c r="C260" i="8"/>
  <c r="D260" i="8"/>
  <c r="C261" i="8"/>
  <c r="D261" i="8"/>
  <c r="C262" i="8"/>
  <c r="D262" i="8"/>
  <c r="C263" i="8"/>
  <c r="D263" i="8"/>
  <c r="C264" i="8"/>
  <c r="D264" i="8"/>
  <c r="C265" i="8"/>
  <c r="D265" i="8"/>
  <c r="C266" i="8"/>
  <c r="D266" i="8"/>
  <c r="C267" i="8"/>
  <c r="D267" i="8"/>
  <c r="C268" i="8"/>
  <c r="D268" i="8"/>
  <c r="C269" i="8"/>
  <c r="D269" i="8"/>
  <c r="C270" i="8"/>
  <c r="D270" i="8"/>
  <c r="C271" i="8"/>
  <c r="D271" i="8"/>
  <c r="C272" i="8"/>
  <c r="D272" i="8"/>
  <c r="C273" i="8"/>
  <c r="D273" i="8"/>
  <c r="C274" i="8"/>
  <c r="D274" i="8"/>
  <c r="C275" i="8"/>
  <c r="D275" i="8"/>
  <c r="C276" i="8"/>
  <c r="D276" i="8"/>
  <c r="C277" i="8"/>
  <c r="D277" i="8"/>
  <c r="C278" i="8"/>
  <c r="D278" i="8"/>
  <c r="C279" i="8"/>
  <c r="D279" i="8"/>
  <c r="C280" i="8"/>
  <c r="D280" i="8"/>
  <c r="C281" i="8"/>
  <c r="D281" i="8"/>
  <c r="C282" i="8"/>
  <c r="D282" i="8"/>
  <c r="C283" i="8"/>
  <c r="D283" i="8"/>
  <c r="C284" i="8"/>
  <c r="D284" i="8"/>
  <c r="C285" i="8"/>
  <c r="D285" i="8"/>
  <c r="C286" i="8"/>
  <c r="D286" i="8"/>
  <c r="C287" i="8"/>
  <c r="D287" i="8"/>
  <c r="C288" i="8"/>
  <c r="D288" i="8"/>
  <c r="C289" i="8"/>
  <c r="D289" i="8"/>
  <c r="C290" i="8"/>
  <c r="D290" i="8"/>
  <c r="C291" i="8"/>
  <c r="D291" i="8"/>
  <c r="C292" i="8"/>
  <c r="D292" i="8"/>
  <c r="C293" i="8"/>
  <c r="D293" i="8"/>
  <c r="C294" i="8"/>
  <c r="D294" i="8"/>
  <c r="C295" i="8"/>
  <c r="D295" i="8"/>
  <c r="C296" i="8"/>
  <c r="D296" i="8"/>
  <c r="C297" i="8"/>
  <c r="D297" i="8"/>
  <c r="C298" i="8"/>
  <c r="D298" i="8"/>
  <c r="C299" i="8"/>
  <c r="D299" i="8"/>
  <c r="C300" i="8"/>
  <c r="D300" i="8"/>
  <c r="C301" i="8"/>
  <c r="D301" i="8"/>
  <c r="C302" i="8"/>
  <c r="D302" i="8"/>
  <c r="C303" i="8"/>
  <c r="D303" i="8"/>
  <c r="C304" i="8"/>
  <c r="D304" i="8"/>
  <c r="C305" i="8"/>
  <c r="D305" i="8"/>
  <c r="C306" i="8"/>
  <c r="D306" i="8"/>
  <c r="C307" i="8"/>
  <c r="D307" i="8"/>
  <c r="C308" i="8"/>
  <c r="D308" i="8"/>
  <c r="C309" i="8"/>
  <c r="D309" i="8"/>
  <c r="C310" i="8"/>
  <c r="D310" i="8"/>
  <c r="C311" i="8"/>
  <c r="D311" i="8"/>
  <c r="C312" i="8"/>
  <c r="D312" i="8"/>
  <c r="C313" i="8"/>
  <c r="D313" i="8"/>
  <c r="C314" i="8"/>
  <c r="D314" i="8"/>
  <c r="C315" i="8"/>
  <c r="D315" i="8"/>
  <c r="C316" i="8"/>
  <c r="D316" i="8"/>
  <c r="C317" i="8"/>
  <c r="D317" i="8"/>
  <c r="C318" i="8"/>
  <c r="D318" i="8"/>
  <c r="C319" i="8"/>
  <c r="D319" i="8"/>
  <c r="C320" i="8"/>
  <c r="D320" i="8"/>
  <c r="C321" i="8"/>
  <c r="D321" i="8"/>
  <c r="C322" i="8"/>
  <c r="D322" i="8"/>
  <c r="C323" i="8"/>
  <c r="D323" i="8"/>
  <c r="C324" i="8"/>
  <c r="D324" i="8"/>
  <c r="C325" i="8"/>
  <c r="D325" i="8"/>
  <c r="C326" i="8"/>
  <c r="D326" i="8"/>
  <c r="C327" i="8"/>
  <c r="D327" i="8"/>
  <c r="C328" i="8"/>
  <c r="D328" i="8"/>
  <c r="C329" i="8"/>
  <c r="D329" i="8"/>
  <c r="C330" i="8"/>
  <c r="D330" i="8"/>
  <c r="C331" i="8"/>
  <c r="D331" i="8"/>
  <c r="C332" i="8"/>
  <c r="D332" i="8"/>
  <c r="C333" i="8"/>
  <c r="D333" i="8"/>
  <c r="C334" i="8"/>
  <c r="D334" i="8"/>
  <c r="C335" i="8"/>
  <c r="D335" i="8"/>
  <c r="C336" i="8"/>
  <c r="D336" i="8"/>
  <c r="C337" i="8"/>
  <c r="D337" i="8"/>
  <c r="C338" i="8"/>
  <c r="D338" i="8"/>
  <c r="C339" i="8"/>
  <c r="D339" i="8"/>
  <c r="C340" i="8"/>
  <c r="D340" i="8"/>
  <c r="C341" i="8"/>
  <c r="D341" i="8"/>
  <c r="C342" i="8"/>
  <c r="D342" i="8"/>
  <c r="C343" i="8"/>
  <c r="D343" i="8"/>
  <c r="C344" i="8"/>
  <c r="D344" i="8"/>
  <c r="C345" i="8"/>
  <c r="D345" i="8"/>
  <c r="C346" i="8"/>
  <c r="D346" i="8"/>
  <c r="C347" i="8"/>
  <c r="D347" i="8"/>
  <c r="C348" i="8"/>
  <c r="D348" i="8"/>
  <c r="C349" i="8"/>
  <c r="D349" i="8"/>
  <c r="C350" i="8"/>
  <c r="D350" i="8"/>
  <c r="C351" i="8"/>
  <c r="D351" i="8"/>
  <c r="C352" i="8"/>
  <c r="D352" i="8"/>
  <c r="C353" i="8"/>
  <c r="D353" i="8"/>
  <c r="C354" i="8"/>
  <c r="D354" i="8"/>
  <c r="C355" i="8"/>
  <c r="D355" i="8"/>
  <c r="C356" i="8"/>
  <c r="D356" i="8"/>
  <c r="C357" i="8"/>
  <c r="D357" i="8"/>
  <c r="C358" i="8"/>
  <c r="D358" i="8"/>
  <c r="C359" i="8"/>
  <c r="D359" i="8"/>
  <c r="C360" i="8"/>
  <c r="D360" i="8"/>
  <c r="C361" i="8"/>
  <c r="D361" i="8"/>
  <c r="C2" i="8"/>
  <c r="B2" i="8"/>
  <c r="B3" i="8"/>
  <c r="B4" i="8"/>
  <c r="B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63" i="8"/>
  <c r="B64" i="8"/>
  <c r="B65" i="8"/>
  <c r="B66" i="8"/>
  <c r="B67" i="8"/>
  <c r="B68" i="8"/>
  <c r="B69" i="8"/>
  <c r="B70" i="8"/>
  <c r="B71" i="8"/>
  <c r="B72" i="8"/>
  <c r="B73" i="8"/>
  <c r="B74" i="8"/>
  <c r="B75" i="8"/>
  <c r="B76" i="8"/>
  <c r="B77" i="8"/>
  <c r="B78" i="8"/>
  <c r="B79" i="8"/>
  <c r="B80" i="8"/>
  <c r="B81" i="8"/>
  <c r="B82" i="8"/>
  <c r="B83" i="8"/>
  <c r="B84" i="8"/>
  <c r="B85" i="8"/>
  <c r="B86" i="8"/>
  <c r="B87" i="8"/>
  <c r="B88" i="8"/>
  <c r="B89" i="8"/>
  <c r="B90" i="8"/>
  <c r="B91" i="8"/>
  <c r="B92" i="8"/>
  <c r="B93" i="8"/>
  <c r="B94" i="8"/>
  <c r="B95" i="8"/>
  <c r="B96" i="8"/>
  <c r="B97" i="8"/>
  <c r="B98" i="8"/>
  <c r="B99" i="8"/>
  <c r="B100" i="8"/>
  <c r="B101" i="8"/>
  <c r="B102" i="8"/>
  <c r="B103" i="8"/>
  <c r="B104" i="8"/>
  <c r="B105" i="8"/>
  <c r="B106" i="8"/>
  <c r="B107" i="8"/>
  <c r="B108" i="8"/>
  <c r="B109" i="8"/>
  <c r="B110" i="8"/>
  <c r="B111" i="8"/>
  <c r="B112" i="8"/>
  <c r="B113" i="8"/>
  <c r="B114" i="8"/>
  <c r="B115" i="8"/>
  <c r="B116" i="8"/>
  <c r="B117" i="8"/>
  <c r="B118" i="8"/>
  <c r="B119" i="8"/>
  <c r="B120" i="8"/>
  <c r="B121" i="8"/>
  <c r="B122" i="8"/>
  <c r="B123" i="8"/>
  <c r="B124" i="8"/>
  <c r="B125" i="8"/>
  <c r="B126" i="8"/>
  <c r="B127" i="8"/>
  <c r="B128" i="8"/>
  <c r="B129" i="8"/>
  <c r="B130" i="8"/>
  <c r="B131" i="8"/>
  <c r="B132" i="8"/>
  <c r="B133" i="8"/>
  <c r="B134" i="8"/>
  <c r="B135" i="8"/>
  <c r="B136" i="8"/>
  <c r="B137" i="8"/>
  <c r="B138" i="8"/>
  <c r="B139" i="8"/>
  <c r="B140" i="8"/>
  <c r="B141" i="8"/>
  <c r="B142" i="8"/>
  <c r="B143" i="8"/>
  <c r="B144" i="8"/>
  <c r="B145" i="8"/>
  <c r="B146" i="8"/>
  <c r="B147" i="8"/>
  <c r="B148" i="8"/>
  <c r="B149" i="8"/>
  <c r="B150" i="8"/>
  <c r="B151" i="8"/>
  <c r="B152" i="8"/>
  <c r="B153" i="8"/>
  <c r="B154" i="8"/>
  <c r="B155" i="8"/>
  <c r="B156" i="8"/>
  <c r="B157" i="8"/>
  <c r="B158" i="8"/>
  <c r="B159" i="8"/>
  <c r="B160" i="8"/>
  <c r="B161" i="8"/>
  <c r="B162" i="8"/>
  <c r="B163" i="8"/>
  <c r="B164" i="8"/>
  <c r="B165" i="8"/>
  <c r="B166" i="8"/>
  <c r="B167" i="8"/>
  <c r="B168" i="8"/>
  <c r="B169" i="8"/>
  <c r="B170" i="8"/>
  <c r="B171" i="8"/>
  <c r="B172" i="8"/>
  <c r="B173" i="8"/>
  <c r="B174" i="8"/>
  <c r="B175" i="8"/>
  <c r="B176" i="8"/>
  <c r="B177" i="8"/>
  <c r="B178" i="8"/>
  <c r="B179" i="8"/>
  <c r="B180" i="8"/>
  <c r="B181" i="8"/>
  <c r="B182" i="8"/>
  <c r="B183" i="8"/>
  <c r="B184" i="8"/>
  <c r="B185" i="8"/>
  <c r="B186" i="8"/>
  <c r="B187" i="8"/>
  <c r="B188" i="8"/>
  <c r="B189" i="8"/>
  <c r="B190" i="8"/>
  <c r="B191" i="8"/>
  <c r="B192" i="8"/>
  <c r="B193" i="8"/>
  <c r="B194" i="8"/>
  <c r="B195" i="8"/>
  <c r="B196" i="8"/>
  <c r="B197" i="8"/>
  <c r="B198" i="8"/>
  <c r="B199" i="8"/>
  <c r="B200" i="8"/>
  <c r="B201" i="8"/>
  <c r="B202" i="8"/>
  <c r="B203" i="8"/>
  <c r="B204" i="8"/>
  <c r="B205" i="8"/>
  <c r="B206" i="8"/>
  <c r="B207" i="8"/>
  <c r="B208" i="8"/>
  <c r="B209" i="8"/>
  <c r="B210" i="8"/>
  <c r="B211" i="8"/>
  <c r="B212" i="8"/>
  <c r="B213" i="8"/>
  <c r="B214" i="8"/>
  <c r="B215" i="8"/>
  <c r="B216" i="8"/>
  <c r="B217" i="8"/>
  <c r="B218" i="8"/>
  <c r="B219" i="8"/>
  <c r="B220" i="8"/>
  <c r="B221" i="8"/>
  <c r="B222" i="8"/>
  <c r="B223" i="8"/>
  <c r="B224" i="8"/>
  <c r="B225" i="8"/>
  <c r="B226" i="8"/>
  <c r="B227" i="8"/>
  <c r="B228" i="8"/>
  <c r="B229" i="8"/>
  <c r="B230" i="8"/>
  <c r="B231" i="8"/>
  <c r="B232" i="8"/>
  <c r="B233" i="8"/>
  <c r="B234" i="8"/>
  <c r="B235" i="8"/>
  <c r="B236" i="8"/>
  <c r="B237" i="8"/>
  <c r="B238" i="8"/>
  <c r="B239" i="8"/>
  <c r="B240" i="8"/>
  <c r="B241" i="8"/>
  <c r="B242" i="8"/>
  <c r="B243" i="8"/>
  <c r="B244" i="8"/>
  <c r="B245" i="8"/>
  <c r="B246" i="8"/>
  <c r="B247" i="8"/>
  <c r="B248" i="8"/>
  <c r="B249" i="8"/>
  <c r="B250" i="8"/>
  <c r="B251" i="8"/>
  <c r="B252" i="8"/>
  <c r="B253" i="8"/>
  <c r="B254" i="8"/>
  <c r="B255" i="8"/>
  <c r="B256" i="8"/>
  <c r="B257" i="8"/>
  <c r="B258" i="8"/>
  <c r="B259" i="8"/>
  <c r="B260" i="8"/>
  <c r="B261" i="8"/>
  <c r="B262" i="8"/>
  <c r="B263" i="8"/>
  <c r="B264" i="8"/>
  <c r="B265" i="8"/>
  <c r="B266" i="8"/>
  <c r="B267" i="8"/>
  <c r="B268" i="8"/>
  <c r="B269" i="8"/>
  <c r="B270" i="8"/>
  <c r="B271" i="8"/>
  <c r="B272" i="8"/>
  <c r="B273" i="8"/>
  <c r="B274" i="8"/>
  <c r="B275" i="8"/>
  <c r="B276" i="8"/>
  <c r="B277" i="8"/>
  <c r="B278" i="8"/>
  <c r="B279" i="8"/>
  <c r="B280" i="8"/>
  <c r="B281" i="8"/>
  <c r="B282" i="8"/>
  <c r="B283" i="8"/>
  <c r="B284" i="8"/>
  <c r="B285" i="8"/>
  <c r="B286" i="8"/>
  <c r="B287" i="8"/>
  <c r="B288" i="8"/>
  <c r="B289" i="8"/>
  <c r="B290" i="8"/>
  <c r="B291" i="8"/>
  <c r="B292" i="8"/>
  <c r="B293" i="8"/>
  <c r="B294" i="8"/>
  <c r="B295" i="8"/>
  <c r="B296" i="8"/>
  <c r="B297" i="8"/>
  <c r="B298" i="8"/>
  <c r="B299" i="8"/>
  <c r="B300" i="8"/>
  <c r="B301" i="8"/>
  <c r="B302" i="8"/>
  <c r="B303" i="8"/>
  <c r="B304" i="8"/>
  <c r="B305" i="8"/>
  <c r="B306" i="8"/>
  <c r="B307" i="8"/>
  <c r="B308" i="8"/>
  <c r="B309" i="8"/>
  <c r="B310" i="8"/>
  <c r="B311" i="8"/>
  <c r="B312" i="8"/>
  <c r="B313" i="8"/>
  <c r="B314" i="8"/>
  <c r="B315" i="8"/>
  <c r="B316" i="8"/>
  <c r="B317" i="8"/>
  <c r="B318" i="8"/>
  <c r="B319" i="8"/>
  <c r="B320" i="8"/>
  <c r="B321" i="8"/>
  <c r="B322" i="8"/>
  <c r="B323" i="8"/>
  <c r="B324" i="8"/>
  <c r="B325" i="8"/>
  <c r="B326" i="8"/>
  <c r="B327" i="8"/>
  <c r="B328" i="8"/>
  <c r="B329" i="8"/>
  <c r="B330" i="8"/>
  <c r="B331" i="8"/>
  <c r="B332" i="8"/>
  <c r="B333" i="8"/>
  <c r="B334" i="8"/>
  <c r="B335" i="8"/>
  <c r="B336" i="8"/>
  <c r="B337" i="8"/>
  <c r="B338" i="8"/>
  <c r="B339" i="8"/>
  <c r="B340" i="8"/>
  <c r="B341" i="8"/>
  <c r="B342" i="8"/>
  <c r="B343" i="8"/>
  <c r="B344" i="8"/>
  <c r="B345" i="8"/>
  <c r="B346" i="8"/>
  <c r="B347" i="8"/>
  <c r="B348" i="8"/>
  <c r="B349" i="8"/>
  <c r="B350" i="8"/>
  <c r="B351" i="8"/>
  <c r="B352" i="8"/>
  <c r="B353" i="8"/>
  <c r="B354" i="8"/>
  <c r="B355" i="8"/>
  <c r="B356" i="8"/>
  <c r="B357" i="8"/>
  <c r="B358" i="8"/>
  <c r="B359" i="8"/>
  <c r="B360" i="8"/>
  <c r="B361" i="8"/>
  <c r="I32" i="3"/>
  <c r="K32" i="3" s="1"/>
  <c r="G28" i="3"/>
  <c r="G23" i="3"/>
  <c r="I31" i="3"/>
  <c r="K31" i="3" s="1"/>
  <c r="I29" i="3"/>
  <c r="I27" i="3"/>
  <c r="I23" i="3"/>
  <c r="K29" i="3"/>
  <c r="K27" i="3"/>
  <c r="I28" i="3"/>
  <c r="K28" i="3" s="1"/>
  <c r="K23" i="3"/>
  <c r="I25" i="3" l="1"/>
  <c r="I33" i="3"/>
  <c r="I26" i="3"/>
  <c r="G35" i="3"/>
  <c r="I24" i="3"/>
  <c r="I35" i="3"/>
  <c r="I34" i="3"/>
  <c r="I30" i="3"/>
  <c r="N47" i="3" l="1"/>
  <c r="K35" i="3"/>
  <c r="J35" i="3"/>
  <c r="J34" i="3"/>
  <c r="K34" i="3"/>
  <c r="K24" i="3"/>
  <c r="J24" i="3"/>
  <c r="N48" i="3"/>
  <c r="H35" i="3"/>
  <c r="K26" i="3"/>
  <c r="J26" i="3"/>
  <c r="J30" i="3"/>
  <c r="K30" i="3"/>
  <c r="J33" i="3"/>
  <c r="K33" i="3"/>
  <c r="K25" i="3"/>
  <c r="J25" i="3"/>
  <c r="K36" i="3" l="1"/>
  <c r="L48" i="3"/>
  <c r="D33" i="3"/>
  <c r="D29" i="3"/>
  <c r="J32" i="3"/>
  <c r="F31" i="3"/>
  <c r="F34" i="3"/>
  <c r="J27" i="3"/>
  <c r="D35" i="3"/>
  <c r="D31" i="3"/>
  <c r="D34" i="3"/>
  <c r="F35" i="3"/>
  <c r="H32" i="3"/>
  <c r="J29" i="3"/>
  <c r="F30" i="3"/>
  <c r="D30" i="3"/>
  <c r="D27" i="3"/>
  <c r="F28" i="3"/>
  <c r="H29" i="3"/>
  <c r="F33" i="3"/>
  <c r="D28" i="3"/>
  <c r="H31" i="3"/>
  <c r="D24" i="3"/>
  <c r="F27" i="3"/>
  <c r="F24" i="3"/>
  <c r="F25" i="3"/>
  <c r="D23" i="3"/>
  <c r="D26" i="3"/>
  <c r="J31" i="3"/>
  <c r="D25" i="3"/>
  <c r="F32" i="3"/>
  <c r="F26" i="3"/>
  <c r="F29" i="3"/>
  <c r="H27" i="3"/>
  <c r="H23" i="3"/>
  <c r="F23" i="3"/>
  <c r="D32" i="3"/>
  <c r="H28" i="3"/>
  <c r="H25" i="3"/>
  <c r="H34" i="3"/>
  <c r="J23" i="3"/>
  <c r="J28" i="3"/>
  <c r="H33" i="3"/>
  <c r="H26" i="3"/>
  <c r="H30" i="3"/>
  <c r="H24" i="3"/>
  <c r="N49" i="3"/>
  <c r="L47" i="3"/>
  <c r="M47" i="3"/>
  <c r="M48" i="3" l="1"/>
  <c r="O47" i="3"/>
  <c r="L45" i="3"/>
  <c r="L46" i="3"/>
  <c r="L42" i="3"/>
  <c r="L44" i="3"/>
  <c r="L41" i="3"/>
  <c r="L43" i="3"/>
  <c r="O48" i="3" l="1"/>
  <c r="M49" i="3"/>
  <c r="L49" i="3"/>
  <c r="K41" i="3" l="1"/>
  <c r="K42" i="3"/>
  <c r="K43" i="3"/>
  <c r="K44" i="3"/>
  <c r="O49" i="3"/>
  <c r="K46" i="3"/>
  <c r="K45" i="3"/>
  <c r="K47" i="3"/>
  <c r="K48" i="3"/>
  <c r="K49" i="3" l="1"/>
</calcChain>
</file>

<file path=xl/sharedStrings.xml><?xml version="1.0" encoding="utf-8"?>
<sst xmlns="http://schemas.openxmlformats.org/spreadsheetml/2006/main" count="14674" uniqueCount="282">
  <si>
    <t>חשבון חוזה</t>
  </si>
  <si>
    <t>תיאור מקום אספקה</t>
  </si>
  <si>
    <t>תדירות חשבון</t>
  </si>
  <si>
    <t>רמת מתח</t>
  </si>
  <si>
    <t>תעו"ז/לא תעו"ז</t>
  </si>
  <si>
    <t>רישום רציף בפועל</t>
  </si>
  <si>
    <t>האם צורך ממספק פרטי</t>
  </si>
  <si>
    <t>P.V הסדר</t>
  </si>
  <si>
    <t>תיאור ההסדר</t>
  </si>
  <si>
    <t>האם משולם בהו"ק</t>
  </si>
  <si>
    <t>הסדר חשבונית במייל</t>
  </si>
  <si>
    <t>קבוצה</t>
  </si>
  <si>
    <t>תת קבוצה</t>
  </si>
  <si>
    <t>מרכז שירות חח"י</t>
  </si>
  <si>
    <t>נפה חח"י</t>
  </si>
  <si>
    <t>פעיל</t>
  </si>
  <si>
    <t>בני ברק</t>
  </si>
  <si>
    <t>גן ילדים</t>
  </si>
  <si>
    <t>דו-חודשי</t>
  </si>
  <si>
    <t>נמוך</t>
  </si>
  <si>
    <t>לא</t>
  </si>
  <si>
    <t>כן</t>
  </si>
  <si>
    <t>דן והחוף</t>
  </si>
  <si>
    <t>דן</t>
  </si>
  <si>
    <t>מקוה</t>
  </si>
  <si>
    <t>חודשי</t>
  </si>
  <si>
    <t>דת</t>
  </si>
  <si>
    <t>מקוואות</t>
  </si>
  <si>
    <t>אנדרטה זיכרון</t>
  </si>
  <si>
    <t>מקלט בית כנסת</t>
  </si>
  <si>
    <t>מועדון</t>
  </si>
  <si>
    <t>ביכנס</t>
  </si>
  <si>
    <t>גן ילדים_מס 501</t>
  </si>
  <si>
    <t>גן ילדים-ברוריה 214</t>
  </si>
  <si>
    <t>מקלט-בית כנסת</t>
  </si>
  <si>
    <t>גן ילדים-פנינה</t>
  </si>
  <si>
    <t>קיוסק</t>
  </si>
  <si>
    <t>גן ילדים שמאלי מהישיבה</t>
  </si>
  <si>
    <t>גן ילדים-973</t>
  </si>
  <si>
    <t>תלמוד תורה אור דוד</t>
  </si>
  <si>
    <t>בוטקה פקח עירוני דני עזרא</t>
  </si>
  <si>
    <t>מקלט</t>
  </si>
  <si>
    <t>גן ילדים30-8184029</t>
  </si>
  <si>
    <t>גן שרה</t>
  </si>
  <si>
    <t>ית ספר מחשבים דיגטלי0504133408</t>
  </si>
  <si>
    <t>בית מרחץ</t>
  </si>
  <si>
    <t>מחסןקומת קרקע במטבח</t>
  </si>
  <si>
    <t>גן ילדים-עדנה</t>
  </si>
  <si>
    <t>מקלט(בית הכנסת)עמאר מוטי</t>
  </si>
  <si>
    <t>גן ילדים-אביבה</t>
  </si>
  <si>
    <t>טיפת חלב</t>
  </si>
  <si>
    <t>ישיבה תורת וחסד0527667755</t>
  </si>
  <si>
    <t>בית כנסת</t>
  </si>
  <si>
    <t>גן ילדים-934</t>
  </si>
  <si>
    <t>חינוך</t>
  </si>
  <si>
    <t>גן ילדים(בית הכנסת לקליר)</t>
  </si>
  <si>
    <t>מקוה-קוזולבסקי מנחם</t>
  </si>
  <si>
    <t>מקווה</t>
  </si>
  <si>
    <t>מעבדת שעטנז</t>
  </si>
  <si>
    <t>טיפת חלב30-8526775</t>
  </si>
  <si>
    <t>בית מרחץ-טננבוים מנחם</t>
  </si>
  <si>
    <t>מקלט צבורי_(בית כנסת).</t>
  </si>
  <si>
    <t>גן ילדים0549547888</t>
  </si>
  <si>
    <t>גן 2114</t>
  </si>
  <si>
    <t>מזין גם גן ילדים******</t>
  </si>
  <si>
    <t>משרד</t>
  </si>
  <si>
    <t>גן ילדים_264</t>
  </si>
  <si>
    <t>מרכז מידע לעולים 35776304</t>
  </si>
  <si>
    <t>ישיבה פעילה</t>
  </si>
  <si>
    <t>מקלט יונתן מס22</t>
  </si>
  <si>
    <t>רמזור</t>
  </si>
  <si>
    <t>פילר על המדרכה שייךלביהס</t>
  </si>
  <si>
    <t>גן ילדים אושרית מס 294</t>
  </si>
  <si>
    <t>גן ילדים702</t>
  </si>
  <si>
    <t>גן ילדים-רבקה</t>
  </si>
  <si>
    <t>מאור רחובות</t>
  </si>
  <si>
    <t>גן ילדים 510</t>
  </si>
  <si>
    <t>גן ילדים-111מועדונית+בית כנסת</t>
  </si>
  <si>
    <t>כנסת מול ביס קוממיות במגרש ספ</t>
  </si>
  <si>
    <t>מקווה050-2555576</t>
  </si>
  <si>
    <t>גן ילדים-שרה</t>
  </si>
  <si>
    <t>מועדון רווחה בית כנסת</t>
  </si>
  <si>
    <t>גן ילדים093</t>
  </si>
  <si>
    <t>ת.רחובות</t>
  </si>
  <si>
    <t>מ.רחובות</t>
  </si>
  <si>
    <t>ביס בנות נוה אחיעזר בית יעקב</t>
  </si>
  <si>
    <t>עי כהנמן 61</t>
  </si>
  <si>
    <t>גן ילדים_823 (רחל).</t>
  </si>
  <si>
    <t>סמינר גברא</t>
  </si>
  <si>
    <t>גן ילדים_הדסה</t>
  </si>
  <si>
    <t>בית כנסת450-4050722</t>
  </si>
  <si>
    <t>שירותי חירום זקא</t>
  </si>
  <si>
    <t>מועדון קהילתי30-7236775</t>
  </si>
  <si>
    <t>מ.רחובות עי מס 23</t>
  </si>
  <si>
    <t>ת. אוטובוס מס 77</t>
  </si>
  <si>
    <t>בית משפט</t>
  </si>
  <si>
    <t>מאור</t>
  </si>
  <si>
    <t>ביס כהנמן</t>
  </si>
  <si>
    <t>מימיןלבירנבוים52לגן משה</t>
  </si>
  <si>
    <t>עי קלישר 17 מאור רחובות</t>
  </si>
  <si>
    <t>סמינר גור חזון איש</t>
  </si>
  <si>
    <t>גן ילדים-מלכה</t>
  </si>
  <si>
    <t>נורוק,גניחובסקי מ.רחובות</t>
  </si>
  <si>
    <t>מועדון נוער</t>
  </si>
  <si>
    <t>תלמוד תורה פני מנחם</t>
  </si>
  <si>
    <t>מועדון גיל הזהב</t>
  </si>
  <si>
    <t>גן 9</t>
  </si>
  <si>
    <t>רמת גן</t>
  </si>
  <si>
    <t>מועדון עירוני המונה בפילר</t>
  </si>
  <si>
    <t>מתנס</t>
  </si>
  <si>
    <t>מרכזיית מאור-גן ציבורי</t>
  </si>
  <si>
    <t>בית ספר סמינר עטרת רחל</t>
  </si>
  <si>
    <t>גן 5</t>
  </si>
  <si>
    <t>גן 6</t>
  </si>
  <si>
    <t>גן 8</t>
  </si>
  <si>
    <t>גן 7</t>
  </si>
  <si>
    <t>מחסן תברואה</t>
  </si>
  <si>
    <t>מרכזיית תאורה</t>
  </si>
  <si>
    <t>מרכזיית רמזורים</t>
  </si>
  <si>
    <t>גן 2</t>
  </si>
  <si>
    <t>גן 10</t>
  </si>
  <si>
    <t>מקלט ציבורי</t>
  </si>
  <si>
    <t>גן ילדים-3</t>
  </si>
  <si>
    <t>תפארת מרדכי</t>
  </si>
  <si>
    <t>מ. תאורה</t>
  </si>
  <si>
    <t>גן ילדים 4</t>
  </si>
  <si>
    <t>ביס</t>
  </si>
  <si>
    <t>גני ילדים</t>
  </si>
  <si>
    <t>מנגנון רמזורים</t>
  </si>
  <si>
    <t>תת כינור דוד</t>
  </si>
  <si>
    <t>תת איש מצליח</t>
  </si>
  <si>
    <t>ביס בית מלכה</t>
  </si>
  <si>
    <t>מ. מאור לגן ציבורי</t>
  </si>
  <si>
    <t>ביהס אוהל שרה</t>
  </si>
  <si>
    <t>גן ילדים_30-4036775</t>
  </si>
  <si>
    <t>עיריית בני ברק</t>
  </si>
  <si>
    <t>מרכז קהילתי</t>
  </si>
  <si>
    <t>ציבורי</t>
  </si>
  <si>
    <t>מרכזיית תאורה -פארק גהה</t>
  </si>
  <si>
    <t>מרכזיית הדלקה</t>
  </si>
  <si>
    <t>מרכזיית מאור</t>
  </si>
  <si>
    <t>תת אור מרדכי</t>
  </si>
  <si>
    <t>ביס מסורת ישראל</t>
  </si>
  <si>
    <t>ביס עמלניות</t>
  </si>
  <si>
    <t>אולם ספורט</t>
  </si>
  <si>
    <t>מרכז נוער</t>
  </si>
  <si>
    <t>משרד מעבדת חיידקים</t>
  </si>
  <si>
    <t>מועדון חרשים</t>
  </si>
  <si>
    <t>מרכזיית תאורה גינת שירן</t>
  </si>
  <si>
    <t>משרד עירוני</t>
  </si>
  <si>
    <t>מקלט 7901199-052</t>
  </si>
  <si>
    <t>הוחלף למפתח לבן</t>
  </si>
  <si>
    <t>משאבת מים</t>
  </si>
  <si>
    <t>מחסן - נכס עירוני לא בשימוש</t>
  </si>
  <si>
    <t>בס חינוך מיוחד</t>
  </si>
  <si>
    <t>גן ציבורי</t>
  </si>
  <si>
    <t>ספריה</t>
  </si>
  <si>
    <t>מרכז לצעירים</t>
  </si>
  <si>
    <t>מחסן (נכס עירוני לא בשימוש)</t>
  </si>
  <si>
    <t>מקלט פרויקט מצילה (מרכז נוער)</t>
  </si>
  <si>
    <t>מקווה נשים</t>
  </si>
  <si>
    <t>לוח מידע אוטובוסים</t>
  </si>
  <si>
    <t>תת פני מנחם******</t>
  </si>
  <si>
    <t>פנימיה לבנות0525973020</t>
  </si>
  <si>
    <t>BBC חניון</t>
  </si>
  <si>
    <t>סמינר אקשטיין</t>
  </si>
  <si>
    <t>חניון עירוני</t>
  </si>
  <si>
    <t>גבוה</t>
  </si>
  <si>
    <t>סטאטוס</t>
  </si>
  <si>
    <t>קוד מונה</t>
  </si>
  <si>
    <t>גורם הכפלה</t>
  </si>
  <si>
    <t>סטאטוס מונה</t>
  </si>
  <si>
    <t>תאריך ניתוק</t>
  </si>
  <si>
    <t>גודל חיבור (KVA)</t>
  </si>
  <si>
    <t>גודל חיבור (AMPER)</t>
  </si>
  <si>
    <t>תעו"ז / לא תעו"ז</t>
  </si>
  <si>
    <t>קריאה מרחוק</t>
  </si>
  <si>
    <t>בר ניוד</t>
  </si>
  <si>
    <t>תת-קבוצה</t>
  </si>
  <si>
    <t>מחובר</t>
  </si>
  <si>
    <t>מנותק</t>
  </si>
  <si>
    <t>תאריך</t>
  </si>
  <si>
    <t>01/2024</t>
  </si>
  <si>
    <t>02/2024</t>
  </si>
  <si>
    <t>03/2024</t>
  </si>
  <si>
    <t>04/2024</t>
  </si>
  <si>
    <t>05/2024</t>
  </si>
  <si>
    <t>06/2024</t>
  </si>
  <si>
    <t>07/2024</t>
  </si>
  <si>
    <t>08/2024</t>
  </si>
  <si>
    <t>09/2024</t>
  </si>
  <si>
    <t>10/2024</t>
  </si>
  <si>
    <t>11/2024</t>
  </si>
  <si>
    <t>12/2024</t>
  </si>
  <si>
    <t>Total</t>
  </si>
  <si>
    <t>יישוב</t>
  </si>
  <si>
    <t>סה"כ חיוב (ללא מע"מ) בגין צריכה מחח"י</t>
  </si>
  <si>
    <t>לא פעיל</t>
  </si>
  <si>
    <t xml:space="preserve">קבוצה </t>
  </si>
  <si>
    <t>שימוש בקוט"ש</t>
  </si>
  <si>
    <t>חודש חשבון</t>
  </si>
  <si>
    <t>מספר חשבון חוזה</t>
  </si>
  <si>
    <t>גודל   חיבור (KVA)</t>
  </si>
  <si>
    <t>אנרגיה אקטיבית (בקילוואט)</t>
  </si>
  <si>
    <t>אנרגיה ריאקטיבית (קילו-וואר/שעה)</t>
  </si>
  <si>
    <t>שיא ביקוש נמדד (בקילוואט)</t>
  </si>
  <si>
    <t>חיוב בגין מקדם הספק נמוך מהסף (בש"ח)</t>
  </si>
  <si>
    <t>מקדם הספק   (Cos- φ)</t>
  </si>
  <si>
    <t>סוג מש"ב</t>
  </si>
  <si>
    <t>פסגה</t>
  </si>
  <si>
    <t>שפל</t>
  </si>
  <si>
    <t>לא-תעוז</t>
  </si>
  <si>
    <t>צריכה בקוט"ש</t>
  </si>
  <si>
    <t>אחוז מסה"כ צריכה</t>
  </si>
  <si>
    <t>חיוב ללא מע"מ (בש"ח)</t>
  </si>
  <si>
    <t>שעות</t>
  </si>
  <si>
    <t>תאריך קריאה</t>
  </si>
  <si>
    <t>שימוש</t>
  </si>
  <si>
    <t>תעו"ז</t>
  </si>
  <si>
    <t>לא תעו"ז</t>
  </si>
  <si>
    <t>סה"כ חיוב תעו"ז</t>
  </si>
  <si>
    <t>סה"כ חיוב לא תעו"ז</t>
  </si>
  <si>
    <t>סה"כ</t>
  </si>
  <si>
    <t>עונה</t>
  </si>
  <si>
    <t>חורף</t>
  </si>
  <si>
    <t>קיץ</t>
  </si>
  <si>
    <t>מעבר</t>
  </si>
  <si>
    <t>צריכה וחיובים לפי מש"ב</t>
  </si>
  <si>
    <t>טבלת סיכום צריכה בקילוואט שעה</t>
  </si>
  <si>
    <t>תעוז</t>
  </si>
  <si>
    <t>לא תעוז</t>
  </si>
  <si>
    <t>תאורת רחוב (לא תעוז)</t>
  </si>
  <si>
    <t>כללי</t>
  </si>
  <si>
    <t>חודש</t>
  </si>
  <si>
    <t>KW</t>
  </si>
  <si>
    <t xml:space="preserve"> מסך הכל%</t>
  </si>
  <si>
    <t>סיכום</t>
  </si>
  <si>
    <t>סיכום צריכות חשמל</t>
  </si>
  <si>
    <t>משב</t>
  </si>
  <si>
    <t>אחוז מסהכ בעלות</t>
  </si>
  <si>
    <t>אחוז מסהכ בKW</t>
  </si>
  <si>
    <t>עלות החשמל</t>
  </si>
  <si>
    <t xml:space="preserve">KW </t>
  </si>
  <si>
    <t>עלות לקילוואט</t>
  </si>
  <si>
    <t>פסגה קיץ</t>
  </si>
  <si>
    <t>שפל קיץ</t>
  </si>
  <si>
    <t>פסגה חורף</t>
  </si>
  <si>
    <t>שפל חורף</t>
  </si>
  <si>
    <t>פסגה מעבר</t>
  </si>
  <si>
    <t>שפל מעבר</t>
  </si>
  <si>
    <t>כללי לא תעוז(ללא מאור)</t>
  </si>
  <si>
    <t>סה"כ צריכה</t>
  </si>
  <si>
    <t>סה"כ חיוב</t>
  </si>
  <si>
    <t>גן ילדים-</t>
  </si>
  <si>
    <t>בית ספר</t>
  </si>
  <si>
    <t>ית ספר מחשבים דיגטלי</t>
  </si>
  <si>
    <t>מחסןקומת קרקע</t>
  </si>
  <si>
    <t>מקלט(בית הכנסת)</t>
  </si>
  <si>
    <t>גן ילדים+</t>
  </si>
  <si>
    <t xml:space="preserve">מרכז מידע </t>
  </si>
  <si>
    <t xml:space="preserve">מקלט </t>
  </si>
  <si>
    <t xml:space="preserve">גן ילדים </t>
  </si>
  <si>
    <t>גן ילדים-מועדונית+בית כנסת</t>
  </si>
  <si>
    <t>כנסת</t>
  </si>
  <si>
    <t>מועדון רווחה</t>
  </si>
  <si>
    <t xml:space="preserve">ביס </t>
  </si>
  <si>
    <t xml:space="preserve">עי </t>
  </si>
  <si>
    <t>סמינר</t>
  </si>
  <si>
    <t>גן ילדים_</t>
  </si>
  <si>
    <t>שירותי חירום</t>
  </si>
  <si>
    <t>מועדון קהילתי</t>
  </si>
  <si>
    <t>ת. אוטובוס</t>
  </si>
  <si>
    <t xml:space="preserve">מימין לגן </t>
  </si>
  <si>
    <t xml:space="preserve"> מאור רחובות</t>
  </si>
  <si>
    <t>תלמוד תורה</t>
  </si>
  <si>
    <t xml:space="preserve">גן </t>
  </si>
  <si>
    <t xml:space="preserve">בית ספר סמינר </t>
  </si>
  <si>
    <t>משרד מעבדת</t>
  </si>
  <si>
    <t xml:space="preserve">מקווה </t>
  </si>
  <si>
    <t xml:space="preserve">פנימיה </t>
  </si>
  <si>
    <t>חניון</t>
  </si>
  <si>
    <t xml:space="preserve">סמינר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</si>
</sst>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 * #,##0.00_ ;_ * \-#,##0.00_ ;_ * &quot;-&quot;??_ ;_ @_ "/>
    <numFmt numFmtId="164" formatCode="_(* #,##0.00_);_(* \(#,##0.00\);_(* &quot;-&quot;??_);_(@_)"/>
    <numFmt numFmtId="165" formatCode="#,##0.0"/>
    <numFmt numFmtId="166" formatCode="0.000"/>
    <numFmt numFmtId="167" formatCode="0.0%"/>
    <numFmt numFmtId="168" formatCode="0.000%"/>
  </numFmts>
  <fonts count="14" x14ac:knownFonts="1">
    <font>
      <sz val="11"/>
      <color theme="1"/>
      <name val="Arial"/>
      <family val="2"/>
      <charset val="177"/>
      <scheme val="minor"/>
    </font>
    <font>
      <b/>
      <sz val="11"/>
      <name val="Aptos Narrow"/>
      <family val="2"/>
    </font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sz val="11"/>
      <name val="Aptos Narrow"/>
      <family val="2"/>
    </font>
    <font>
      <b/>
      <sz val="12"/>
      <name val="Aptos Narrow"/>
      <family val="2"/>
    </font>
    <font>
      <sz val="12"/>
      <name val="Aptos Narrow"/>
      <family val="2"/>
    </font>
    <font>
      <sz val="12"/>
      <color theme="1"/>
      <name val="Arial"/>
      <family val="2"/>
      <charset val="177"/>
      <scheme val="minor"/>
    </font>
    <font>
      <b/>
      <sz val="12"/>
      <color theme="1"/>
      <name val="Arial"/>
      <family val="2"/>
      <scheme val="minor"/>
    </font>
    <font>
      <b/>
      <sz val="11"/>
      <color theme="1"/>
      <name val="Aptos Narrow"/>
      <family val="2"/>
    </font>
    <font>
      <sz val="11"/>
      <color theme="1"/>
      <name val="Aptos Narrow"/>
      <family val="2"/>
    </font>
    <font>
      <sz val="12"/>
      <color theme="1"/>
      <name val="Aptos Narrow"/>
      <family val="2"/>
    </font>
    <font>
      <b/>
      <sz val="12"/>
      <color theme="1"/>
      <name val="Aptos Narrow"/>
      <family val="2"/>
    </font>
    <font>
      <sz val="12"/>
      <color theme="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24">
    <xf numFmtId="0" fontId="0" fillId="0" borderId="0" xfId="0"/>
    <xf numFmtId="0" fontId="0" fillId="0" borderId="1" xfId="0" applyBorder="1"/>
    <xf numFmtId="1" fontId="0" fillId="0" borderId="0" xfId="0" applyNumberFormat="1"/>
    <xf numFmtId="3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1" fillId="0" borderId="0" xfId="0" applyFont="1"/>
    <xf numFmtId="1" fontId="1" fillId="0" borderId="0" xfId="0" applyNumberFormat="1" applyFont="1"/>
    <xf numFmtId="3" fontId="1" fillId="0" borderId="0" xfId="0" applyNumberFormat="1" applyFont="1"/>
    <xf numFmtId="165" fontId="1" fillId="0" borderId="0" xfId="0" applyNumberFormat="1" applyFont="1"/>
    <xf numFmtId="166" fontId="1" fillId="0" borderId="0" xfId="0" applyNumberFormat="1" applyFont="1"/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1" fillId="0" borderId="1" xfId="0" applyFont="1" applyBorder="1"/>
    <xf numFmtId="1" fontId="0" fillId="0" borderId="0" xfId="0" applyNumberFormat="1" applyAlignment="1">
      <alignment vertical="top"/>
    </xf>
    <xf numFmtId="0" fontId="1" fillId="0" borderId="2" xfId="0" applyFont="1" applyBorder="1"/>
    <xf numFmtId="14" fontId="0" fillId="0" borderId="0" xfId="0" applyNumberFormat="1"/>
    <xf numFmtId="14" fontId="0" fillId="0" borderId="2" xfId="0" applyNumberFormat="1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2" fontId="0" fillId="0" borderId="0" xfId="0" applyNumberFormat="1"/>
    <xf numFmtId="2" fontId="3" fillId="0" borderId="0" xfId="0" applyNumberFormat="1" applyFont="1" applyAlignment="1">
      <alignment horizontal="center" vertical="center"/>
    </xf>
    <xf numFmtId="164" fontId="0" fillId="0" borderId="0" xfId="1" applyFont="1" applyAlignment="1">
      <alignment horizontal="center" vertical="center"/>
    </xf>
    <xf numFmtId="164" fontId="1" fillId="0" borderId="0" xfId="1" applyFont="1" applyAlignment="1">
      <alignment horizontal="center" vertical="center"/>
    </xf>
    <xf numFmtId="164" fontId="0" fillId="0" borderId="1" xfId="1" applyFont="1" applyBorder="1" applyAlignment="1">
      <alignment horizontal="center" vertical="center"/>
    </xf>
    <xf numFmtId="164" fontId="1" fillId="0" borderId="1" xfId="1" applyFont="1" applyBorder="1" applyAlignment="1">
      <alignment horizontal="center" vertical="center"/>
    </xf>
    <xf numFmtId="164" fontId="0" fillId="0" borderId="0" xfId="1" applyFont="1"/>
    <xf numFmtId="2" fontId="3" fillId="0" borderId="0" xfId="0" applyNumberFormat="1" applyFont="1"/>
    <xf numFmtId="0" fontId="0" fillId="2" borderId="1" xfId="0" applyFill="1" applyBorder="1"/>
    <xf numFmtId="0" fontId="0" fillId="2" borderId="0" xfId="0" applyFill="1"/>
    <xf numFmtId="0" fontId="1" fillId="2" borderId="0" xfId="0" applyFont="1" applyFill="1"/>
    <xf numFmtId="1" fontId="0" fillId="2" borderId="0" xfId="0" applyNumberFormat="1" applyFill="1"/>
    <xf numFmtId="1" fontId="1" fillId="2" borderId="0" xfId="0" applyNumberFormat="1" applyFont="1" applyFill="1"/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5" fillId="0" borderId="3" xfId="0" applyFont="1" applyBorder="1" applyAlignment="1">
      <alignment readingOrder="2"/>
    </xf>
    <xf numFmtId="0" fontId="5" fillId="5" borderId="3" xfId="0" applyFont="1" applyFill="1" applyBorder="1" applyAlignment="1">
      <alignment readingOrder="2"/>
    </xf>
    <xf numFmtId="168" fontId="5" fillId="5" borderId="3" xfId="2" applyNumberFormat="1" applyFont="1" applyFill="1" applyBorder="1" applyAlignment="1">
      <alignment readingOrder="2"/>
    </xf>
    <xf numFmtId="168" fontId="5" fillId="0" borderId="3" xfId="2" applyNumberFormat="1" applyFont="1" applyBorder="1" applyAlignment="1">
      <alignment readingOrder="2"/>
    </xf>
    <xf numFmtId="164" fontId="5" fillId="0" borderId="3" xfId="1" applyFont="1" applyBorder="1" applyAlignment="1">
      <alignment readingOrder="2"/>
    </xf>
    <xf numFmtId="164" fontId="6" fillId="5" borderId="0" xfId="1" applyFont="1" applyFill="1" applyBorder="1" applyAlignment="1">
      <alignment readingOrder="2"/>
    </xf>
    <xf numFmtId="164" fontId="5" fillId="5" borderId="3" xfId="1" applyFont="1" applyFill="1" applyBorder="1" applyAlignment="1">
      <alignment readingOrder="2"/>
    </xf>
    <xf numFmtId="0" fontId="10" fillId="0" borderId="0" xfId="0" applyFont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64" fontId="10" fillId="0" borderId="0" xfId="1" applyFont="1" applyBorder="1" applyAlignment="1">
      <alignment horizontal="center" vertical="center"/>
    </xf>
    <xf numFmtId="10" fontId="10" fillId="0" borderId="0" xfId="2" applyNumberFormat="1" applyFont="1" applyBorder="1" applyAlignment="1">
      <alignment horizontal="center" vertical="center"/>
    </xf>
    <xf numFmtId="164" fontId="4" fillId="0" borderId="0" xfId="1" applyFont="1" applyBorder="1" applyAlignment="1">
      <alignment horizontal="center" vertical="center"/>
    </xf>
    <xf numFmtId="10" fontId="4" fillId="0" borderId="0" xfId="2" applyNumberFormat="1" applyFont="1" applyBorder="1" applyAlignment="1">
      <alignment horizontal="center" vertical="center"/>
    </xf>
    <xf numFmtId="164" fontId="6" fillId="0" borderId="0" xfId="1" applyFont="1" applyBorder="1"/>
    <xf numFmtId="168" fontId="11" fillId="0" borderId="0" xfId="2" applyNumberFormat="1" applyFont="1" applyBorder="1" applyAlignment="1">
      <alignment readingOrder="2"/>
    </xf>
    <xf numFmtId="164" fontId="11" fillId="0" borderId="0" xfId="1" applyFont="1" applyBorder="1"/>
    <xf numFmtId="164" fontId="6" fillId="0" borderId="1" xfId="1" applyFont="1" applyBorder="1"/>
    <xf numFmtId="168" fontId="11" fillId="0" borderId="1" xfId="2" applyNumberFormat="1" applyFont="1" applyBorder="1" applyAlignment="1">
      <alignment readingOrder="2"/>
    </xf>
    <xf numFmtId="164" fontId="11" fillId="0" borderId="1" xfId="1" applyFont="1" applyBorder="1"/>
    <xf numFmtId="168" fontId="12" fillId="0" borderId="3" xfId="2" applyNumberFormat="1" applyFont="1" applyBorder="1" applyAlignment="1">
      <alignment readingOrder="2"/>
    </xf>
    <xf numFmtId="0" fontId="8" fillId="0" borderId="3" xfId="0" applyFont="1" applyBorder="1" applyAlignment="1">
      <alignment horizontal="center" vertical="center"/>
    </xf>
    <xf numFmtId="164" fontId="13" fillId="0" borderId="0" xfId="1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164" fontId="4" fillId="0" borderId="13" xfId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164" fontId="4" fillId="0" borderId="16" xfId="1" applyFont="1" applyBorder="1" applyAlignment="1">
      <alignment horizontal="center" vertical="center"/>
    </xf>
    <xf numFmtId="10" fontId="4" fillId="0" borderId="16" xfId="2" applyNumberFormat="1" applyFont="1" applyBorder="1" applyAlignment="1">
      <alignment horizontal="center" vertical="center"/>
    </xf>
    <xf numFmtId="164" fontId="4" fillId="0" borderId="17" xfId="1" applyFont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 readingOrder="2"/>
    </xf>
    <xf numFmtId="0" fontId="6" fillId="4" borderId="7" xfId="0" applyFont="1" applyFill="1" applyBorder="1" applyAlignment="1">
      <alignment vertical="center" readingOrder="2"/>
    </xf>
    <xf numFmtId="0" fontId="5" fillId="0" borderId="7" xfId="0" applyFont="1" applyBorder="1" applyAlignment="1">
      <alignment readingOrder="2"/>
    </xf>
    <xf numFmtId="0" fontId="5" fillId="0" borderId="8" xfId="0" applyFont="1" applyBorder="1" applyAlignment="1">
      <alignment readingOrder="2"/>
    </xf>
    <xf numFmtId="0" fontId="5" fillId="0" borderId="12" xfId="0" applyFont="1" applyBorder="1" applyAlignment="1">
      <alignment readingOrder="2"/>
    </xf>
    <xf numFmtId="164" fontId="6" fillId="0" borderId="13" xfId="1" applyFont="1" applyBorder="1" applyAlignment="1">
      <alignment readingOrder="2"/>
    </xf>
    <xf numFmtId="0" fontId="5" fillId="0" borderId="18" xfId="0" applyFont="1" applyBorder="1" applyAlignment="1">
      <alignment readingOrder="2"/>
    </xf>
    <xf numFmtId="164" fontId="6" fillId="0" borderId="19" xfId="1" applyFont="1" applyBorder="1" applyAlignment="1">
      <alignment readingOrder="2"/>
    </xf>
    <xf numFmtId="164" fontId="5" fillId="0" borderId="8" xfId="1" applyFont="1" applyBorder="1" applyAlignment="1">
      <alignment readingOrder="2"/>
    </xf>
    <xf numFmtId="0" fontId="11" fillId="0" borderId="10" xfId="0" applyFont="1" applyBorder="1"/>
    <xf numFmtId="167" fontId="11" fillId="6" borderId="11" xfId="0" applyNumberFormat="1" applyFont="1" applyFill="1" applyBorder="1"/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168" fontId="11" fillId="0" borderId="16" xfId="2" applyNumberFormat="1" applyFont="1" applyBorder="1" applyAlignment="1">
      <alignment readingOrder="2"/>
    </xf>
    <xf numFmtId="164" fontId="8" fillId="0" borderId="16" xfId="1" applyFont="1" applyBorder="1" applyAlignment="1">
      <alignment horizontal="center" vertical="center"/>
    </xf>
    <xf numFmtId="164" fontId="13" fillId="0" borderId="13" xfId="1" applyFont="1" applyBorder="1" applyAlignment="1">
      <alignment horizontal="center" vertical="center"/>
    </xf>
    <xf numFmtId="164" fontId="7" fillId="0" borderId="17" xfId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9" fontId="10" fillId="0" borderId="0" xfId="0" applyNumberFormat="1" applyFont="1" applyAlignment="1">
      <alignment horizontal="center" vertical="center"/>
    </xf>
    <xf numFmtId="43" fontId="10" fillId="0" borderId="0" xfId="0" applyNumberFormat="1" applyFont="1" applyAlignment="1">
      <alignment horizontal="center" vertical="center"/>
    </xf>
    <xf numFmtId="164" fontId="3" fillId="0" borderId="0" xfId="1" applyFont="1" applyAlignment="1">
      <alignment horizontal="center" vertical="center"/>
    </xf>
    <xf numFmtId="164" fontId="9" fillId="0" borderId="0" xfId="1" applyFont="1" applyBorder="1" applyAlignment="1">
      <alignment horizontal="center" vertical="center"/>
    </xf>
    <xf numFmtId="164" fontId="9" fillId="0" borderId="13" xfId="1" applyFont="1" applyBorder="1" applyAlignment="1">
      <alignment horizontal="center" vertical="center"/>
    </xf>
    <xf numFmtId="164" fontId="9" fillId="0" borderId="16" xfId="1" applyFont="1" applyBorder="1" applyAlignment="1">
      <alignment horizontal="center" vertical="center"/>
    </xf>
    <xf numFmtId="164" fontId="9" fillId="0" borderId="17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top"/>
    </xf>
    <xf numFmtId="0" fontId="0" fillId="0" borderId="0" xfId="0"/>
    <xf numFmtId="0" fontId="4" fillId="2" borderId="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readingOrder="2"/>
    </xf>
    <xf numFmtId="0" fontId="5" fillId="3" borderId="5" xfId="0" applyFont="1" applyFill="1" applyBorder="1" applyAlignment="1">
      <alignment horizontal="center" vertical="center" readingOrder="2"/>
    </xf>
    <xf numFmtId="0" fontId="5" fillId="3" borderId="6" xfId="0" applyFont="1" applyFill="1" applyBorder="1" applyAlignment="1">
      <alignment horizontal="center" vertical="center" readingOrder="2"/>
    </xf>
    <xf numFmtId="0" fontId="5" fillId="4" borderId="7" xfId="0" applyFont="1" applyFill="1" applyBorder="1" applyAlignment="1">
      <alignment horizontal="center" vertical="center" readingOrder="2"/>
    </xf>
    <xf numFmtId="0" fontId="5" fillId="4" borderId="3" xfId="0" applyFont="1" applyFill="1" applyBorder="1" applyAlignment="1">
      <alignment horizontal="center" vertical="center" readingOrder="2"/>
    </xf>
    <xf numFmtId="0" fontId="9" fillId="2" borderId="3" xfId="0" applyFont="1" applyFill="1" applyBorder="1" applyAlignment="1">
      <alignment horizontal="center" vertical="center"/>
    </xf>
    <xf numFmtId="0" fontId="11" fillId="0" borderId="20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11" fillId="0" borderId="22" xfId="0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8A1E2057-5167-49BF-8C90-398A6CA4225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1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e-IL"/>
              <a:t>צריכת פסגה / שפל - תעו"ז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1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פסגה</c:v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val>
            <c:numRef>
              <c:f>'צריכה וחיובים משבים'!$C$23:$C$34</c:f>
              <c:numCache>
                <c:formatCode>_(* #,##0.00_);_(* \(#,##0.00\);_(* "-"??_);_(@_)</c:formatCode>
                <c:ptCount val="12"/>
                <c:pt idx="0">
                  <c:v>619630</c:v>
                </c:pt>
                <c:pt idx="1">
                  <c:v>420716</c:v>
                </c:pt>
                <c:pt idx="2">
                  <c:v>513322</c:v>
                </c:pt>
                <c:pt idx="3">
                  <c:v>217208</c:v>
                </c:pt>
                <c:pt idx="4">
                  <c:v>414799</c:v>
                </c:pt>
                <c:pt idx="5">
                  <c:v>393522</c:v>
                </c:pt>
                <c:pt idx="6">
                  <c:v>516868</c:v>
                </c:pt>
                <c:pt idx="7">
                  <c:v>418715</c:v>
                </c:pt>
                <c:pt idx="8">
                  <c:v>608049</c:v>
                </c:pt>
                <c:pt idx="9">
                  <c:v>262653</c:v>
                </c:pt>
                <c:pt idx="10">
                  <c:v>460081</c:v>
                </c:pt>
                <c:pt idx="11">
                  <c:v>285367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D3-4C00-9EB8-A040611A06D2}"/>
            </c:ext>
          </c:extLst>
        </c:ser>
        <c:ser>
          <c:idx val="1"/>
          <c:order val="1"/>
          <c:tx>
            <c:v>שפל</c:v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'צריכה וחיובים משבים'!$E$23:$E$34</c:f>
              <c:numCache>
                <c:formatCode>_(* #,##0.00_);_(* \(#,##0.00\);_(* "-"??_);_(@_)</c:formatCode>
                <c:ptCount val="12"/>
                <c:pt idx="0">
                  <c:v>2045937</c:v>
                </c:pt>
                <c:pt idx="1">
                  <c:v>1464108</c:v>
                </c:pt>
                <c:pt idx="2">
                  <c:v>1951685</c:v>
                </c:pt>
                <c:pt idx="3">
                  <c:v>1156241</c:v>
                </c:pt>
                <c:pt idx="4">
                  <c:v>2580135</c:v>
                </c:pt>
                <c:pt idx="5">
                  <c:v>2053199</c:v>
                </c:pt>
                <c:pt idx="6">
                  <c:v>2403528</c:v>
                </c:pt>
                <c:pt idx="7">
                  <c:v>1823590</c:v>
                </c:pt>
                <c:pt idx="8">
                  <c:v>2664767</c:v>
                </c:pt>
                <c:pt idx="9">
                  <c:v>1648658</c:v>
                </c:pt>
                <c:pt idx="10">
                  <c:v>2398667</c:v>
                </c:pt>
                <c:pt idx="11">
                  <c:v>1085354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D3-4C00-9EB8-A040611A0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8892928"/>
        <c:axId val="348894368"/>
      </c:barChart>
      <c:catAx>
        <c:axId val="34889292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348894368"/>
        <c:crosses val="autoZero"/>
        <c:auto val="1"/>
        <c:lblAlgn val="ctr"/>
        <c:lblOffset val="100"/>
        <c:noMultiLvlLbl val="0"/>
      </c:catAx>
      <c:valAx>
        <c:axId val="34889436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348892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n-lt"/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e-IL" b="1">
                <a:latin typeface="Aptos Narrow" panose="020B0004020202020204" pitchFamily="34" charset="0"/>
              </a:rPr>
              <a:t>סה"כ צריכה תאורת רחוב (קוט"ש)</a:t>
            </a:r>
            <a:endParaRPr lang="en-US" b="1">
              <a:latin typeface="Aptos Narrow" panose="020B00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3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2268691360007112E-2"/>
          <c:y val="0.19338852270708867"/>
          <c:w val="0.92266386806825984"/>
          <c:h val="0.77077273775224941"/>
        </c:manualLayout>
      </c:layout>
      <c:pie3DChart>
        <c:varyColors val="1"/>
        <c:ser>
          <c:idx val="0"/>
          <c:order val="0"/>
          <c:spPr>
            <a:solidFill>
              <a:schemeClr val="accent1">
                <a:lumMod val="40000"/>
                <a:lumOff val="60000"/>
              </a:schemeClr>
            </a:solidFill>
          </c:spPr>
          <c:dPt>
            <c:idx val="0"/>
            <c:bubble3D val="0"/>
            <c:spPr>
              <a:solidFill>
                <a:schemeClr val="accent1">
                  <a:lumMod val="7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790-4BC8-A021-F3CC9CB34520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5790-4BC8-A021-F3CC9CB34520}"/>
              </c:ext>
            </c:extLst>
          </c:dPt>
          <c:dLbls>
            <c:dLbl>
              <c:idx val="0"/>
              <c:layout>
                <c:manualLayout>
                  <c:x val="0.18011286089238834"/>
                  <c:y val="-0.1562857247010790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790-4BC8-A021-F3CC9CB34520}"/>
                </c:ext>
              </c:extLst>
            </c:dLbl>
            <c:dLbl>
              <c:idx val="1"/>
              <c:layout>
                <c:manualLayout>
                  <c:x val="-8.6007146026472414E-2"/>
                  <c:y val="1.33072349278909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790-4BC8-A021-F3CC9CB345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'צריכה וחיובים משבים'!$E$41:$E$42</c:f>
              <c:strCache>
                <c:ptCount val="2"/>
                <c:pt idx="0">
                  <c:v>תעו"ז</c:v>
                </c:pt>
                <c:pt idx="1">
                  <c:v>לא תעו"ז</c:v>
                </c:pt>
              </c:strCache>
            </c:strRef>
          </c:cat>
          <c:val>
            <c:numRef>
              <c:f>'צריכה וחיובים משבים'!$F$41:$F$42</c:f>
              <c:numCache>
                <c:formatCode>_(* #,##0.00_);_(* \(#,##0.00\);_(* "-"??_);_(@_)</c:formatCode>
                <c:ptCount val="2"/>
                <c:pt idx="0">
                  <c:v>3573246</c:v>
                </c:pt>
                <c:pt idx="1">
                  <c:v>233166.62999999998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90-4BC8-A021-F3CC9CB345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889614239037623E-2"/>
          <c:y val="0.16187551243822124"/>
          <c:w val="0.20151216232040056"/>
          <c:h val="8.35968250075852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Narrow" panose="020B0004020202020204" pitchFamily="34" charset="0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276627</xdr:colOff>
      <xdr:row>18</xdr:row>
      <xdr:rowOff>28816</xdr:rowOff>
    </xdr:from>
    <xdr:to>
      <xdr:col>16</xdr:col>
      <xdr:colOff>631371</xdr:colOff>
      <xdr:row>35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2558266-C97F-ABE7-A94A-95863EBB86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446315</xdr:colOff>
      <xdr:row>42</xdr:row>
      <xdr:rowOff>119743</xdr:rowOff>
    </xdr:from>
    <xdr:to>
      <xdr:col>8</xdr:col>
      <xdr:colOff>783771</xdr:colOff>
      <xdr:row>63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E401192-8407-F83F-91BA-62944ADA3C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36516-362B-4D1B-87E3-06FD5A9FDD1D}">
  <dimension ref="A1:K364"/>
  <sheetViews>
    <sheetView rightToLeft="1" workbookViewId="0">
      <selection sqref="A1:A1048576"/>
    </sheetView>
  </sheetViews>
  <sheetFormatPr defaultRowHeight="14.25" x14ac:dyDescent="0.2"/>
  <cols>
    <col min="1" max="1" width="9.875" bestFit="1" customWidth="1"/>
    <col min="2" max="2" width="11.75" customWidth="1"/>
  </cols>
  <sheetData>
    <row r="1" spans="1:1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2">
      <c r="A2" s="2">
        <v>340197308</v>
      </c>
      <c r="B2" t="s">
        <v>17</v>
      </c>
      <c r="C2" t="s">
        <v>18</v>
      </c>
      <c r="D2" t="s">
        <v>19</v>
      </c>
      <c r="E2" t="s">
        <v>20</v>
      </c>
      <c r="F2" t="s">
        <v>20</v>
      </c>
      <c r="G2" t="s">
        <v>20</v>
      </c>
      <c r="H2" t="s">
        <v>20</v>
      </c>
      <c r="J2" t="s">
        <v>21</v>
      </c>
      <c r="K2" t="s">
        <v>21</v>
      </c>
    </row>
    <row r="3" spans="1:11" x14ac:dyDescent="0.2">
      <c r="A3" s="2">
        <v>340197812</v>
      </c>
      <c r="B3" t="s">
        <v>24</v>
      </c>
      <c r="C3" t="s">
        <v>25</v>
      </c>
      <c r="D3" t="s">
        <v>19</v>
      </c>
      <c r="E3" t="s">
        <v>21</v>
      </c>
      <c r="F3" t="s">
        <v>20</v>
      </c>
      <c r="G3" t="s">
        <v>20</v>
      </c>
      <c r="H3" t="s">
        <v>20</v>
      </c>
      <c r="J3" t="s">
        <v>21</v>
      </c>
      <c r="K3" t="s">
        <v>21</v>
      </c>
    </row>
    <row r="4" spans="1:11" x14ac:dyDescent="0.2">
      <c r="A4" s="2">
        <v>340222162</v>
      </c>
      <c r="B4" t="s">
        <v>28</v>
      </c>
      <c r="C4" t="s">
        <v>18</v>
      </c>
      <c r="D4" t="s">
        <v>19</v>
      </c>
      <c r="E4" t="s">
        <v>20</v>
      </c>
      <c r="F4" t="s">
        <v>20</v>
      </c>
      <c r="G4" t="s">
        <v>20</v>
      </c>
      <c r="H4" t="s">
        <v>20</v>
      </c>
      <c r="J4" t="s">
        <v>21</v>
      </c>
      <c r="K4" t="s">
        <v>21</v>
      </c>
    </row>
    <row r="5" spans="1:11" x14ac:dyDescent="0.2">
      <c r="A5" s="2">
        <v>340232241</v>
      </c>
      <c r="B5" t="s">
        <v>17</v>
      </c>
      <c r="C5" t="s">
        <v>18</v>
      </c>
      <c r="D5" t="s">
        <v>19</v>
      </c>
      <c r="E5" t="s">
        <v>20</v>
      </c>
      <c r="F5" t="s">
        <v>20</v>
      </c>
      <c r="G5" t="s">
        <v>20</v>
      </c>
      <c r="H5" t="s">
        <v>20</v>
      </c>
      <c r="J5" t="s">
        <v>20</v>
      </c>
      <c r="K5" t="s">
        <v>20</v>
      </c>
    </row>
    <row r="6" spans="1:11" x14ac:dyDescent="0.2">
      <c r="A6" s="2">
        <v>340233084</v>
      </c>
      <c r="C6" t="s">
        <v>25</v>
      </c>
      <c r="D6" t="s">
        <v>19</v>
      </c>
      <c r="E6" t="s">
        <v>21</v>
      </c>
      <c r="F6" t="s">
        <v>20</v>
      </c>
      <c r="G6" t="s">
        <v>20</v>
      </c>
      <c r="H6" t="s">
        <v>20</v>
      </c>
      <c r="J6" t="s">
        <v>21</v>
      </c>
      <c r="K6" t="s">
        <v>21</v>
      </c>
    </row>
    <row r="7" spans="1:11" x14ac:dyDescent="0.2">
      <c r="A7" s="2">
        <v>340233501</v>
      </c>
      <c r="B7" t="s">
        <v>17</v>
      </c>
      <c r="C7" t="s">
        <v>25</v>
      </c>
      <c r="D7" t="s">
        <v>19</v>
      </c>
      <c r="E7" t="s">
        <v>21</v>
      </c>
      <c r="F7" t="s">
        <v>21</v>
      </c>
      <c r="G7" t="s">
        <v>20</v>
      </c>
      <c r="H7" t="s">
        <v>20</v>
      </c>
      <c r="J7" t="s">
        <v>21</v>
      </c>
      <c r="K7" t="s">
        <v>21</v>
      </c>
    </row>
    <row r="8" spans="1:11" x14ac:dyDescent="0.2">
      <c r="A8" s="2">
        <v>340233867</v>
      </c>
      <c r="B8" t="s">
        <v>29</v>
      </c>
      <c r="C8" t="s">
        <v>18</v>
      </c>
      <c r="D8" t="s">
        <v>19</v>
      </c>
      <c r="E8" t="s">
        <v>20</v>
      </c>
      <c r="F8" t="s">
        <v>20</v>
      </c>
      <c r="G8" t="s">
        <v>20</v>
      </c>
      <c r="H8" t="s">
        <v>20</v>
      </c>
      <c r="J8" t="s">
        <v>20</v>
      </c>
      <c r="K8" t="s">
        <v>20</v>
      </c>
    </row>
    <row r="9" spans="1:11" x14ac:dyDescent="0.2">
      <c r="A9" s="2">
        <v>340235004</v>
      </c>
      <c r="B9" t="s">
        <v>30</v>
      </c>
      <c r="C9" t="s">
        <v>18</v>
      </c>
      <c r="D9" t="s">
        <v>19</v>
      </c>
      <c r="E9" t="s">
        <v>21</v>
      </c>
      <c r="F9" t="s">
        <v>21</v>
      </c>
      <c r="G9" t="s">
        <v>20</v>
      </c>
      <c r="H9" t="s">
        <v>20</v>
      </c>
      <c r="J9" t="s">
        <v>20</v>
      </c>
      <c r="K9" t="s">
        <v>21</v>
      </c>
    </row>
    <row r="10" spans="1:11" x14ac:dyDescent="0.2">
      <c r="A10" s="2">
        <v>340235779</v>
      </c>
      <c r="B10" t="s">
        <v>31</v>
      </c>
      <c r="C10" t="s">
        <v>18</v>
      </c>
      <c r="D10" t="s">
        <v>19</v>
      </c>
      <c r="E10" t="s">
        <v>21</v>
      </c>
      <c r="F10" t="s">
        <v>20</v>
      </c>
      <c r="G10" t="s">
        <v>20</v>
      </c>
      <c r="H10" t="s">
        <v>20</v>
      </c>
      <c r="J10" t="s">
        <v>21</v>
      </c>
      <c r="K10" t="s">
        <v>21</v>
      </c>
    </row>
    <row r="11" spans="1:11" x14ac:dyDescent="0.2">
      <c r="A11" s="2">
        <v>340235895</v>
      </c>
      <c r="C11" t="s">
        <v>18</v>
      </c>
      <c r="D11" t="s">
        <v>19</v>
      </c>
      <c r="E11" t="s">
        <v>20</v>
      </c>
      <c r="F11" t="s">
        <v>20</v>
      </c>
      <c r="G11" t="s">
        <v>20</v>
      </c>
      <c r="H11" t="s">
        <v>20</v>
      </c>
      <c r="J11" t="s">
        <v>21</v>
      </c>
      <c r="K11" t="s">
        <v>21</v>
      </c>
    </row>
    <row r="12" spans="1:11" x14ac:dyDescent="0.2">
      <c r="A12" s="2">
        <v>340236334</v>
      </c>
      <c r="B12" t="s">
        <v>17</v>
      </c>
      <c r="C12" t="s">
        <v>18</v>
      </c>
      <c r="D12" t="s">
        <v>19</v>
      </c>
      <c r="E12" t="s">
        <v>20</v>
      </c>
      <c r="F12" t="s">
        <v>20</v>
      </c>
      <c r="G12" t="s">
        <v>20</v>
      </c>
      <c r="H12" t="s">
        <v>20</v>
      </c>
      <c r="J12" t="s">
        <v>21</v>
      </c>
      <c r="K12" t="s">
        <v>21</v>
      </c>
    </row>
    <row r="13" spans="1:11" x14ac:dyDescent="0.2">
      <c r="A13" s="2">
        <v>340236916</v>
      </c>
      <c r="B13" t="s">
        <v>17</v>
      </c>
      <c r="C13" t="s">
        <v>18</v>
      </c>
      <c r="D13" t="s">
        <v>19</v>
      </c>
      <c r="E13" t="s">
        <v>21</v>
      </c>
      <c r="F13" t="s">
        <v>20</v>
      </c>
      <c r="G13" t="s">
        <v>20</v>
      </c>
      <c r="H13" t="s">
        <v>20</v>
      </c>
      <c r="J13" t="s">
        <v>21</v>
      </c>
      <c r="K13" t="s">
        <v>21</v>
      </c>
    </row>
    <row r="14" spans="1:11" x14ac:dyDescent="0.2">
      <c r="A14" s="2">
        <v>340237531</v>
      </c>
      <c r="B14" t="s">
        <v>17</v>
      </c>
      <c r="C14" t="s">
        <v>18</v>
      </c>
      <c r="D14" t="s">
        <v>19</v>
      </c>
      <c r="E14" t="s">
        <v>20</v>
      </c>
      <c r="F14" t="s">
        <v>21</v>
      </c>
      <c r="G14" t="s">
        <v>20</v>
      </c>
      <c r="H14" t="s">
        <v>20</v>
      </c>
      <c r="J14" t="s">
        <v>21</v>
      </c>
      <c r="K14" t="s">
        <v>21</v>
      </c>
    </row>
    <row r="15" spans="1:11" x14ac:dyDescent="0.2">
      <c r="A15" s="2">
        <v>340239709</v>
      </c>
      <c r="B15" t="s">
        <v>34</v>
      </c>
      <c r="C15" t="s">
        <v>18</v>
      </c>
      <c r="D15" t="s">
        <v>19</v>
      </c>
      <c r="E15" t="s">
        <v>20</v>
      </c>
      <c r="F15" t="s">
        <v>20</v>
      </c>
      <c r="G15" t="s">
        <v>20</v>
      </c>
      <c r="H15" t="s">
        <v>20</v>
      </c>
      <c r="J15" t="s">
        <v>20</v>
      </c>
      <c r="K15" t="s">
        <v>21</v>
      </c>
    </row>
    <row r="16" spans="1:11" x14ac:dyDescent="0.2">
      <c r="A16" s="2">
        <v>340241732</v>
      </c>
      <c r="B16" t="s">
        <v>17</v>
      </c>
      <c r="C16" t="s">
        <v>18</v>
      </c>
      <c r="D16" t="s">
        <v>19</v>
      </c>
      <c r="E16" t="s">
        <v>20</v>
      </c>
      <c r="F16" t="s">
        <v>20</v>
      </c>
      <c r="G16" t="s">
        <v>20</v>
      </c>
      <c r="H16" t="s">
        <v>20</v>
      </c>
      <c r="J16" t="s">
        <v>20</v>
      </c>
      <c r="K16" t="s">
        <v>20</v>
      </c>
    </row>
    <row r="17" spans="1:11" x14ac:dyDescent="0.2">
      <c r="A17" s="2">
        <v>340245002</v>
      </c>
      <c r="C17" t="s">
        <v>18</v>
      </c>
      <c r="D17" t="s">
        <v>19</v>
      </c>
      <c r="E17" t="s">
        <v>20</v>
      </c>
      <c r="F17" t="s">
        <v>20</v>
      </c>
      <c r="G17" t="s">
        <v>20</v>
      </c>
      <c r="H17" t="s">
        <v>20</v>
      </c>
      <c r="J17" t="s">
        <v>21</v>
      </c>
      <c r="K17" t="s">
        <v>21</v>
      </c>
    </row>
    <row r="18" spans="1:11" x14ac:dyDescent="0.2">
      <c r="A18" s="2">
        <v>340245303</v>
      </c>
      <c r="C18" t="s">
        <v>18</v>
      </c>
      <c r="D18" t="s">
        <v>19</v>
      </c>
      <c r="E18" t="s">
        <v>20</v>
      </c>
      <c r="F18" t="s">
        <v>20</v>
      </c>
      <c r="G18" t="s">
        <v>20</v>
      </c>
      <c r="H18" t="s">
        <v>20</v>
      </c>
      <c r="J18" t="s">
        <v>21</v>
      </c>
      <c r="K18" t="s">
        <v>21</v>
      </c>
    </row>
    <row r="19" spans="1:11" x14ac:dyDescent="0.2">
      <c r="A19" s="2">
        <v>340249060</v>
      </c>
      <c r="B19" t="s">
        <v>17</v>
      </c>
      <c r="C19" t="s">
        <v>18</v>
      </c>
      <c r="D19" t="s">
        <v>19</v>
      </c>
      <c r="E19" t="s">
        <v>20</v>
      </c>
      <c r="F19" t="s">
        <v>20</v>
      </c>
      <c r="G19" t="s">
        <v>20</v>
      </c>
      <c r="H19" t="s">
        <v>20</v>
      </c>
      <c r="J19" t="s">
        <v>21</v>
      </c>
      <c r="K19" t="s">
        <v>21</v>
      </c>
    </row>
    <row r="20" spans="1:11" x14ac:dyDescent="0.2">
      <c r="A20" s="2">
        <v>340249267</v>
      </c>
      <c r="B20" t="s">
        <v>253</v>
      </c>
      <c r="C20" t="s">
        <v>18</v>
      </c>
      <c r="D20" t="s">
        <v>19</v>
      </c>
      <c r="E20" t="s">
        <v>20</v>
      </c>
      <c r="F20" t="s">
        <v>20</v>
      </c>
      <c r="G20" t="s">
        <v>20</v>
      </c>
      <c r="H20" t="s">
        <v>20</v>
      </c>
      <c r="J20" t="s">
        <v>21</v>
      </c>
      <c r="K20" t="s">
        <v>21</v>
      </c>
    </row>
    <row r="21" spans="1:11" x14ac:dyDescent="0.2">
      <c r="A21" s="2">
        <v>340249597</v>
      </c>
      <c r="B21" t="s">
        <v>254</v>
      </c>
      <c r="C21" t="s">
        <v>18</v>
      </c>
      <c r="D21" t="s">
        <v>19</v>
      </c>
      <c r="E21" t="s">
        <v>21</v>
      </c>
      <c r="F21" t="s">
        <v>20</v>
      </c>
      <c r="G21" t="s">
        <v>20</v>
      </c>
      <c r="H21" t="s">
        <v>20</v>
      </c>
      <c r="J21" t="s">
        <v>21</v>
      </c>
      <c r="K21" t="s">
        <v>21</v>
      </c>
    </row>
    <row r="22" spans="1:11" x14ac:dyDescent="0.2">
      <c r="A22" s="2">
        <v>340249684</v>
      </c>
      <c r="B22" t="s">
        <v>17</v>
      </c>
      <c r="C22" t="s">
        <v>18</v>
      </c>
      <c r="D22" t="s">
        <v>19</v>
      </c>
      <c r="E22" t="s">
        <v>20</v>
      </c>
      <c r="F22" t="s">
        <v>20</v>
      </c>
      <c r="G22" t="s">
        <v>20</v>
      </c>
      <c r="H22" t="s">
        <v>20</v>
      </c>
      <c r="J22" t="s">
        <v>21</v>
      </c>
      <c r="K22" t="s">
        <v>21</v>
      </c>
    </row>
    <row r="23" spans="1:11" x14ac:dyDescent="0.2">
      <c r="A23" s="2">
        <v>340251773</v>
      </c>
      <c r="B23" t="s">
        <v>40</v>
      </c>
      <c r="C23" t="s">
        <v>18</v>
      </c>
      <c r="D23" t="s">
        <v>19</v>
      </c>
      <c r="E23" t="s">
        <v>20</v>
      </c>
      <c r="F23" t="s">
        <v>20</v>
      </c>
      <c r="G23" t="s">
        <v>20</v>
      </c>
      <c r="H23" t="s">
        <v>20</v>
      </c>
      <c r="J23" t="s">
        <v>21</v>
      </c>
      <c r="K23" t="s">
        <v>21</v>
      </c>
    </row>
    <row r="24" spans="1:11" x14ac:dyDescent="0.2">
      <c r="A24" s="2">
        <v>340253969</v>
      </c>
      <c r="B24" t="s">
        <v>41</v>
      </c>
      <c r="C24" t="s">
        <v>18</v>
      </c>
      <c r="D24" t="s">
        <v>19</v>
      </c>
      <c r="E24" t="s">
        <v>21</v>
      </c>
      <c r="F24" t="s">
        <v>20</v>
      </c>
      <c r="G24" t="s">
        <v>20</v>
      </c>
      <c r="H24" t="s">
        <v>20</v>
      </c>
      <c r="J24" t="s">
        <v>20</v>
      </c>
      <c r="K24" t="s">
        <v>21</v>
      </c>
    </row>
    <row r="25" spans="1:11" x14ac:dyDescent="0.2">
      <c r="A25" s="2">
        <v>340254222</v>
      </c>
      <c r="C25" t="s">
        <v>18</v>
      </c>
      <c r="D25" t="s">
        <v>19</v>
      </c>
      <c r="E25" t="s">
        <v>20</v>
      </c>
      <c r="F25" t="s">
        <v>20</v>
      </c>
      <c r="G25" t="s">
        <v>20</v>
      </c>
      <c r="H25" t="s">
        <v>20</v>
      </c>
      <c r="J25" t="s">
        <v>21</v>
      </c>
      <c r="K25" t="s">
        <v>21</v>
      </c>
    </row>
    <row r="26" spans="1:11" x14ac:dyDescent="0.2">
      <c r="A26" s="2">
        <v>340254682</v>
      </c>
      <c r="B26" t="s">
        <v>17</v>
      </c>
      <c r="C26" t="s">
        <v>18</v>
      </c>
      <c r="D26" t="s">
        <v>19</v>
      </c>
      <c r="E26" t="s">
        <v>20</v>
      </c>
      <c r="F26" t="s">
        <v>20</v>
      </c>
      <c r="G26" t="s">
        <v>20</v>
      </c>
      <c r="H26" t="s">
        <v>20</v>
      </c>
      <c r="J26" t="s">
        <v>21</v>
      </c>
      <c r="K26" t="s">
        <v>21</v>
      </c>
    </row>
    <row r="27" spans="1:11" x14ac:dyDescent="0.2">
      <c r="A27" s="2">
        <v>340259670</v>
      </c>
      <c r="B27" t="s">
        <v>17</v>
      </c>
      <c r="C27" t="s">
        <v>18</v>
      </c>
      <c r="D27" t="s">
        <v>19</v>
      </c>
      <c r="E27" t="s">
        <v>20</v>
      </c>
      <c r="F27" t="s">
        <v>20</v>
      </c>
      <c r="G27" t="s">
        <v>20</v>
      </c>
      <c r="H27" t="s">
        <v>20</v>
      </c>
      <c r="J27" t="s">
        <v>21</v>
      </c>
      <c r="K27" t="s">
        <v>21</v>
      </c>
    </row>
    <row r="28" spans="1:11" x14ac:dyDescent="0.2">
      <c r="A28" s="2">
        <v>340264267</v>
      </c>
      <c r="B28" t="s">
        <v>255</v>
      </c>
      <c r="C28" t="s">
        <v>18</v>
      </c>
      <c r="D28" t="s">
        <v>19</v>
      </c>
      <c r="E28" t="s">
        <v>21</v>
      </c>
      <c r="F28" t="s">
        <v>20</v>
      </c>
      <c r="G28" t="s">
        <v>20</v>
      </c>
      <c r="H28" t="s">
        <v>20</v>
      </c>
      <c r="J28" t="s">
        <v>21</v>
      </c>
      <c r="K28" t="s">
        <v>21</v>
      </c>
    </row>
    <row r="29" spans="1:11" x14ac:dyDescent="0.2">
      <c r="A29" s="2">
        <v>340267105</v>
      </c>
      <c r="C29" t="s">
        <v>18</v>
      </c>
      <c r="D29" t="s">
        <v>19</v>
      </c>
      <c r="E29" t="s">
        <v>20</v>
      </c>
      <c r="F29" t="s">
        <v>20</v>
      </c>
      <c r="G29" t="s">
        <v>20</v>
      </c>
      <c r="H29" t="s">
        <v>20</v>
      </c>
      <c r="J29" t="s">
        <v>21</v>
      </c>
      <c r="K29" t="s">
        <v>21</v>
      </c>
    </row>
    <row r="30" spans="1:11" x14ac:dyDescent="0.2">
      <c r="A30" s="2">
        <v>340268048</v>
      </c>
      <c r="C30" t="s">
        <v>25</v>
      </c>
      <c r="D30" t="s">
        <v>19</v>
      </c>
      <c r="E30" t="s">
        <v>21</v>
      </c>
      <c r="F30" t="s">
        <v>20</v>
      </c>
      <c r="G30" t="s">
        <v>20</v>
      </c>
      <c r="H30" t="s">
        <v>20</v>
      </c>
      <c r="J30" t="s">
        <v>21</v>
      </c>
      <c r="K30" t="s">
        <v>21</v>
      </c>
    </row>
    <row r="31" spans="1:11" x14ac:dyDescent="0.2">
      <c r="A31" s="2">
        <v>340270475</v>
      </c>
      <c r="B31" t="s">
        <v>45</v>
      </c>
      <c r="C31" t="s">
        <v>25</v>
      </c>
      <c r="D31" t="s">
        <v>19</v>
      </c>
      <c r="E31" t="s">
        <v>21</v>
      </c>
      <c r="F31" t="s">
        <v>21</v>
      </c>
      <c r="G31" t="s">
        <v>20</v>
      </c>
      <c r="H31" t="s">
        <v>20</v>
      </c>
      <c r="J31" t="s">
        <v>21</v>
      </c>
      <c r="K31" t="s">
        <v>21</v>
      </c>
    </row>
    <row r="32" spans="1:11" x14ac:dyDescent="0.2">
      <c r="A32" s="2">
        <v>340272398</v>
      </c>
      <c r="B32" t="s">
        <v>256</v>
      </c>
      <c r="C32" t="s">
        <v>18</v>
      </c>
      <c r="D32" t="s">
        <v>19</v>
      </c>
      <c r="E32" t="s">
        <v>21</v>
      </c>
      <c r="F32" t="s">
        <v>20</v>
      </c>
      <c r="G32" t="s">
        <v>20</v>
      </c>
      <c r="H32" t="s">
        <v>20</v>
      </c>
      <c r="J32" t="s">
        <v>21</v>
      </c>
      <c r="K32" t="s">
        <v>21</v>
      </c>
    </row>
    <row r="33" spans="1:11" x14ac:dyDescent="0.2">
      <c r="A33" s="2">
        <v>340272834</v>
      </c>
      <c r="C33" t="s">
        <v>18</v>
      </c>
      <c r="D33" t="s">
        <v>19</v>
      </c>
      <c r="E33" t="s">
        <v>20</v>
      </c>
      <c r="F33" t="s">
        <v>20</v>
      </c>
      <c r="G33" t="s">
        <v>20</v>
      </c>
      <c r="H33" t="s">
        <v>20</v>
      </c>
      <c r="J33" t="s">
        <v>21</v>
      </c>
      <c r="K33" t="s">
        <v>21</v>
      </c>
    </row>
    <row r="34" spans="1:11" x14ac:dyDescent="0.2">
      <c r="A34" s="2">
        <v>340273891</v>
      </c>
      <c r="B34" t="s">
        <v>17</v>
      </c>
      <c r="C34" t="s">
        <v>18</v>
      </c>
      <c r="D34" t="s">
        <v>19</v>
      </c>
      <c r="E34" t="s">
        <v>20</v>
      </c>
      <c r="F34" t="s">
        <v>20</v>
      </c>
      <c r="G34" t="s">
        <v>20</v>
      </c>
      <c r="H34" t="s">
        <v>20</v>
      </c>
      <c r="J34" t="s">
        <v>21</v>
      </c>
      <c r="K34" t="s">
        <v>21</v>
      </c>
    </row>
    <row r="35" spans="1:11" x14ac:dyDescent="0.2">
      <c r="A35" s="2">
        <v>340274938</v>
      </c>
      <c r="C35" t="s">
        <v>18</v>
      </c>
      <c r="D35" t="s">
        <v>19</v>
      </c>
      <c r="E35" t="s">
        <v>20</v>
      </c>
      <c r="F35" t="s">
        <v>20</v>
      </c>
      <c r="G35" t="s">
        <v>20</v>
      </c>
      <c r="H35" t="s">
        <v>20</v>
      </c>
      <c r="J35" t="s">
        <v>21</v>
      </c>
      <c r="K35" t="s">
        <v>21</v>
      </c>
    </row>
    <row r="36" spans="1:11" x14ac:dyDescent="0.2">
      <c r="A36" s="2">
        <v>340279435</v>
      </c>
      <c r="B36" t="s">
        <v>17</v>
      </c>
      <c r="C36" t="s">
        <v>18</v>
      </c>
      <c r="D36" t="s">
        <v>19</v>
      </c>
      <c r="E36" t="s">
        <v>20</v>
      </c>
      <c r="F36" t="s">
        <v>20</v>
      </c>
      <c r="G36" t="s">
        <v>20</v>
      </c>
      <c r="H36" t="s">
        <v>20</v>
      </c>
      <c r="J36" t="s">
        <v>21</v>
      </c>
      <c r="K36" t="s">
        <v>21</v>
      </c>
    </row>
    <row r="37" spans="1:11" x14ac:dyDescent="0.2">
      <c r="A37" s="2">
        <v>340279896</v>
      </c>
      <c r="B37" t="s">
        <v>17</v>
      </c>
      <c r="C37" t="s">
        <v>18</v>
      </c>
      <c r="D37" t="s">
        <v>19</v>
      </c>
      <c r="E37" t="s">
        <v>21</v>
      </c>
      <c r="F37" t="s">
        <v>20</v>
      </c>
      <c r="G37" t="s">
        <v>20</v>
      </c>
      <c r="H37" t="s">
        <v>20</v>
      </c>
      <c r="J37" t="s">
        <v>21</v>
      </c>
      <c r="K37" t="s">
        <v>21</v>
      </c>
    </row>
    <row r="38" spans="1:11" x14ac:dyDescent="0.2">
      <c r="A38" s="2">
        <v>340281397</v>
      </c>
      <c r="B38" t="s">
        <v>17</v>
      </c>
      <c r="C38" t="s">
        <v>18</v>
      </c>
      <c r="D38" t="s">
        <v>19</v>
      </c>
      <c r="E38" t="s">
        <v>20</v>
      </c>
      <c r="F38" t="s">
        <v>20</v>
      </c>
      <c r="G38" t="s">
        <v>20</v>
      </c>
      <c r="H38" t="s">
        <v>20</v>
      </c>
      <c r="J38" t="s">
        <v>21</v>
      </c>
      <c r="K38" t="s">
        <v>21</v>
      </c>
    </row>
    <row r="39" spans="1:11" x14ac:dyDescent="0.2">
      <c r="A39" s="2">
        <v>340281861</v>
      </c>
      <c r="B39" t="s">
        <v>17</v>
      </c>
      <c r="C39" t="s">
        <v>18</v>
      </c>
      <c r="D39" t="s">
        <v>19</v>
      </c>
      <c r="E39" t="s">
        <v>21</v>
      </c>
      <c r="F39" t="s">
        <v>21</v>
      </c>
      <c r="G39" t="s">
        <v>20</v>
      </c>
      <c r="H39" t="s">
        <v>20</v>
      </c>
      <c r="J39" t="s">
        <v>21</v>
      </c>
      <c r="K39" t="s">
        <v>21</v>
      </c>
    </row>
    <row r="40" spans="1:11" x14ac:dyDescent="0.2">
      <c r="A40" s="2">
        <v>340284018</v>
      </c>
      <c r="B40" t="s">
        <v>257</v>
      </c>
      <c r="C40" t="s">
        <v>18</v>
      </c>
      <c r="D40" t="s">
        <v>19</v>
      </c>
      <c r="E40" t="s">
        <v>20</v>
      </c>
      <c r="F40" t="s">
        <v>20</v>
      </c>
      <c r="G40" t="s">
        <v>20</v>
      </c>
      <c r="H40" t="s">
        <v>20</v>
      </c>
      <c r="J40" t="s">
        <v>20</v>
      </c>
      <c r="K40" t="s">
        <v>20</v>
      </c>
    </row>
    <row r="41" spans="1:11" x14ac:dyDescent="0.2">
      <c r="A41" s="2">
        <v>340285649</v>
      </c>
      <c r="B41" t="s">
        <v>17</v>
      </c>
      <c r="C41" t="s">
        <v>18</v>
      </c>
      <c r="D41" t="s">
        <v>19</v>
      </c>
      <c r="E41" t="s">
        <v>21</v>
      </c>
      <c r="F41" t="s">
        <v>21</v>
      </c>
      <c r="G41" t="s">
        <v>20</v>
      </c>
      <c r="H41" t="s">
        <v>20</v>
      </c>
      <c r="J41" t="s">
        <v>21</v>
      </c>
      <c r="K41" t="s">
        <v>21</v>
      </c>
    </row>
    <row r="42" spans="1:11" x14ac:dyDescent="0.2">
      <c r="A42" s="2">
        <v>340286752</v>
      </c>
      <c r="B42" t="s">
        <v>50</v>
      </c>
      <c r="C42" t="s">
        <v>18</v>
      </c>
      <c r="D42" t="s">
        <v>19</v>
      </c>
      <c r="E42" t="s">
        <v>20</v>
      </c>
      <c r="F42" t="s">
        <v>20</v>
      </c>
      <c r="G42" t="s">
        <v>20</v>
      </c>
      <c r="H42" t="s">
        <v>20</v>
      </c>
      <c r="J42" t="s">
        <v>21</v>
      </c>
      <c r="K42" t="s">
        <v>21</v>
      </c>
    </row>
    <row r="43" spans="1:11" x14ac:dyDescent="0.2">
      <c r="A43" s="2">
        <v>340289198</v>
      </c>
      <c r="B43" t="s">
        <v>254</v>
      </c>
      <c r="C43" t="s">
        <v>18</v>
      </c>
      <c r="D43" t="s">
        <v>19</v>
      </c>
      <c r="E43" t="s">
        <v>21</v>
      </c>
      <c r="F43" t="s">
        <v>20</v>
      </c>
      <c r="G43" t="s">
        <v>20</v>
      </c>
      <c r="H43" t="s">
        <v>20</v>
      </c>
      <c r="J43" t="s">
        <v>20</v>
      </c>
      <c r="K43" t="s">
        <v>21</v>
      </c>
    </row>
    <row r="44" spans="1:11" x14ac:dyDescent="0.2">
      <c r="A44" s="2">
        <v>340289550</v>
      </c>
      <c r="B44" t="s">
        <v>52</v>
      </c>
      <c r="C44" t="s">
        <v>18</v>
      </c>
      <c r="D44" t="s">
        <v>19</v>
      </c>
      <c r="E44" t="s">
        <v>20</v>
      </c>
      <c r="F44" t="s">
        <v>21</v>
      </c>
      <c r="G44" t="s">
        <v>20</v>
      </c>
      <c r="H44" t="s">
        <v>20</v>
      </c>
      <c r="J44" t="s">
        <v>21</v>
      </c>
      <c r="K44" t="s">
        <v>21</v>
      </c>
    </row>
    <row r="45" spans="1:11" x14ac:dyDescent="0.2">
      <c r="A45" s="2">
        <v>340290671</v>
      </c>
      <c r="C45" t="s">
        <v>25</v>
      </c>
      <c r="D45" t="s">
        <v>19</v>
      </c>
      <c r="E45" t="s">
        <v>21</v>
      </c>
      <c r="F45" t="s">
        <v>21</v>
      </c>
      <c r="G45" t="s">
        <v>20</v>
      </c>
      <c r="H45" t="s">
        <v>20</v>
      </c>
      <c r="J45" t="s">
        <v>21</v>
      </c>
      <c r="K45" t="s">
        <v>21</v>
      </c>
    </row>
    <row r="46" spans="1:11" x14ac:dyDescent="0.2">
      <c r="A46" s="2">
        <v>340292173</v>
      </c>
      <c r="B46" t="s">
        <v>17</v>
      </c>
      <c r="C46" t="s">
        <v>18</v>
      </c>
      <c r="D46" t="s">
        <v>19</v>
      </c>
      <c r="E46" t="s">
        <v>21</v>
      </c>
      <c r="F46" t="s">
        <v>20</v>
      </c>
      <c r="G46" t="s">
        <v>20</v>
      </c>
      <c r="H46" t="s">
        <v>20</v>
      </c>
      <c r="J46" t="s">
        <v>21</v>
      </c>
      <c r="K46" t="s">
        <v>21</v>
      </c>
    </row>
    <row r="47" spans="1:11" x14ac:dyDescent="0.2">
      <c r="A47" s="2">
        <v>340293001</v>
      </c>
      <c r="B47" t="s">
        <v>17</v>
      </c>
      <c r="C47" t="s">
        <v>18</v>
      </c>
      <c r="D47" t="s">
        <v>19</v>
      </c>
      <c r="E47" t="s">
        <v>20</v>
      </c>
      <c r="F47" t="s">
        <v>20</v>
      </c>
      <c r="G47" t="s">
        <v>20</v>
      </c>
      <c r="H47" t="s">
        <v>20</v>
      </c>
      <c r="J47" t="s">
        <v>21</v>
      </c>
      <c r="K47" t="s">
        <v>21</v>
      </c>
    </row>
    <row r="48" spans="1:11" x14ac:dyDescent="0.2">
      <c r="A48" s="2">
        <v>340293297</v>
      </c>
      <c r="B48" t="s">
        <v>258</v>
      </c>
      <c r="C48" t="s">
        <v>18</v>
      </c>
      <c r="D48" t="s">
        <v>19</v>
      </c>
      <c r="E48" t="s">
        <v>20</v>
      </c>
      <c r="F48" t="s">
        <v>21</v>
      </c>
      <c r="G48" t="s">
        <v>20</v>
      </c>
      <c r="H48" t="s">
        <v>20</v>
      </c>
      <c r="J48" t="s">
        <v>20</v>
      </c>
      <c r="K48" t="s">
        <v>21</v>
      </c>
    </row>
    <row r="49" spans="1:11" x14ac:dyDescent="0.2">
      <c r="A49" s="2">
        <v>340293684</v>
      </c>
      <c r="B49" t="s">
        <v>24</v>
      </c>
      <c r="C49" t="s">
        <v>25</v>
      </c>
      <c r="D49" t="s">
        <v>19</v>
      </c>
      <c r="E49" t="s">
        <v>21</v>
      </c>
      <c r="F49" t="s">
        <v>21</v>
      </c>
      <c r="G49" t="s">
        <v>20</v>
      </c>
      <c r="H49" t="s">
        <v>20</v>
      </c>
      <c r="J49" t="s">
        <v>21</v>
      </c>
      <c r="K49" t="s">
        <v>21</v>
      </c>
    </row>
    <row r="50" spans="1:11" x14ac:dyDescent="0.2">
      <c r="A50" s="2">
        <v>340297458</v>
      </c>
      <c r="B50" t="s">
        <v>57</v>
      </c>
      <c r="C50" t="s">
        <v>25</v>
      </c>
      <c r="D50" t="s">
        <v>19</v>
      </c>
      <c r="E50" t="s">
        <v>21</v>
      </c>
      <c r="F50" t="s">
        <v>20</v>
      </c>
      <c r="G50" t="s">
        <v>20</v>
      </c>
      <c r="H50" t="s">
        <v>20</v>
      </c>
      <c r="J50" t="s">
        <v>21</v>
      </c>
      <c r="K50" t="s">
        <v>21</v>
      </c>
    </row>
    <row r="51" spans="1:11" x14ac:dyDescent="0.2">
      <c r="A51" s="2">
        <v>340298809</v>
      </c>
      <c r="B51" t="s">
        <v>17</v>
      </c>
      <c r="C51" t="s">
        <v>18</v>
      </c>
      <c r="D51" t="s">
        <v>19</v>
      </c>
      <c r="E51" t="s">
        <v>20</v>
      </c>
      <c r="F51" t="s">
        <v>20</v>
      </c>
      <c r="G51" t="s">
        <v>20</v>
      </c>
      <c r="H51" t="s">
        <v>20</v>
      </c>
      <c r="J51" t="s">
        <v>21</v>
      </c>
      <c r="K51" t="s">
        <v>21</v>
      </c>
    </row>
    <row r="52" spans="1:11" x14ac:dyDescent="0.2">
      <c r="A52" s="2">
        <v>340299000</v>
      </c>
      <c r="C52" t="s">
        <v>18</v>
      </c>
      <c r="D52" t="s">
        <v>19</v>
      </c>
      <c r="E52" t="s">
        <v>20</v>
      </c>
      <c r="F52" t="s">
        <v>20</v>
      </c>
      <c r="G52" t="s">
        <v>20</v>
      </c>
      <c r="H52" t="s">
        <v>20</v>
      </c>
      <c r="J52" t="s">
        <v>21</v>
      </c>
      <c r="K52" t="s">
        <v>21</v>
      </c>
    </row>
    <row r="53" spans="1:11" x14ac:dyDescent="0.2">
      <c r="A53" s="2">
        <v>340300298</v>
      </c>
      <c r="C53" t="s">
        <v>25</v>
      </c>
      <c r="D53" t="s">
        <v>19</v>
      </c>
      <c r="E53" t="s">
        <v>21</v>
      </c>
      <c r="F53" t="s">
        <v>21</v>
      </c>
      <c r="G53" t="s">
        <v>20</v>
      </c>
      <c r="H53" t="s">
        <v>20</v>
      </c>
      <c r="J53" t="s">
        <v>21</v>
      </c>
      <c r="K53" t="s">
        <v>21</v>
      </c>
    </row>
    <row r="54" spans="1:11" x14ac:dyDescent="0.2">
      <c r="A54" s="2">
        <v>340303979</v>
      </c>
      <c r="B54" t="s">
        <v>58</v>
      </c>
      <c r="C54" t="s">
        <v>18</v>
      </c>
      <c r="D54" t="s">
        <v>19</v>
      </c>
      <c r="E54" t="s">
        <v>20</v>
      </c>
      <c r="F54" t="s">
        <v>20</v>
      </c>
      <c r="G54" t="s">
        <v>20</v>
      </c>
      <c r="H54" t="s">
        <v>20</v>
      </c>
      <c r="J54" t="s">
        <v>21</v>
      </c>
      <c r="K54" t="s">
        <v>21</v>
      </c>
    </row>
    <row r="55" spans="1:11" x14ac:dyDescent="0.2">
      <c r="A55" s="2">
        <v>340306385</v>
      </c>
      <c r="B55" t="s">
        <v>50</v>
      </c>
      <c r="C55" t="s">
        <v>18</v>
      </c>
      <c r="D55" t="s">
        <v>19</v>
      </c>
      <c r="E55" t="s">
        <v>20</v>
      </c>
      <c r="F55" t="s">
        <v>20</v>
      </c>
      <c r="G55" t="s">
        <v>20</v>
      </c>
      <c r="H55" t="s">
        <v>20</v>
      </c>
      <c r="J55" t="s">
        <v>21</v>
      </c>
      <c r="K55" t="s">
        <v>21</v>
      </c>
    </row>
    <row r="56" spans="1:11" x14ac:dyDescent="0.2">
      <c r="A56" s="2">
        <v>340307085</v>
      </c>
      <c r="B56" t="s">
        <v>45</v>
      </c>
      <c r="C56" t="s">
        <v>25</v>
      </c>
      <c r="D56" t="s">
        <v>19</v>
      </c>
      <c r="E56" t="s">
        <v>21</v>
      </c>
      <c r="F56" t="s">
        <v>21</v>
      </c>
      <c r="G56" t="s">
        <v>20</v>
      </c>
      <c r="H56" t="s">
        <v>20</v>
      </c>
      <c r="J56" t="s">
        <v>21</v>
      </c>
      <c r="K56" t="s">
        <v>21</v>
      </c>
    </row>
    <row r="57" spans="1:11" x14ac:dyDescent="0.2">
      <c r="A57" s="2">
        <v>340307544</v>
      </c>
      <c r="B57" t="s">
        <v>17</v>
      </c>
      <c r="C57" t="s">
        <v>18</v>
      </c>
      <c r="D57" t="s">
        <v>19</v>
      </c>
      <c r="E57" t="s">
        <v>20</v>
      </c>
      <c r="F57" t="s">
        <v>20</v>
      </c>
      <c r="G57" t="s">
        <v>20</v>
      </c>
      <c r="H57" t="s">
        <v>20</v>
      </c>
      <c r="J57" t="s">
        <v>21</v>
      </c>
      <c r="K57" t="s">
        <v>21</v>
      </c>
    </row>
    <row r="58" spans="1:11" x14ac:dyDescent="0.2">
      <c r="A58" s="2">
        <v>340308259</v>
      </c>
      <c r="B58" t="s">
        <v>61</v>
      </c>
      <c r="C58" t="s">
        <v>18</v>
      </c>
      <c r="D58" t="s">
        <v>19</v>
      </c>
      <c r="E58" t="s">
        <v>20</v>
      </c>
      <c r="F58" t="s">
        <v>20</v>
      </c>
      <c r="G58" t="s">
        <v>20</v>
      </c>
      <c r="H58" t="s">
        <v>20</v>
      </c>
      <c r="J58" t="s">
        <v>20</v>
      </c>
      <c r="K58" t="s">
        <v>20</v>
      </c>
    </row>
    <row r="59" spans="1:11" x14ac:dyDescent="0.2">
      <c r="A59" s="2">
        <v>340315447</v>
      </c>
      <c r="C59" t="s">
        <v>18</v>
      </c>
      <c r="D59" t="s">
        <v>19</v>
      </c>
      <c r="E59" t="s">
        <v>21</v>
      </c>
      <c r="F59" t="s">
        <v>21</v>
      </c>
      <c r="G59" t="s">
        <v>20</v>
      </c>
      <c r="H59" t="s">
        <v>20</v>
      </c>
      <c r="J59" t="s">
        <v>21</v>
      </c>
      <c r="K59" t="s">
        <v>21</v>
      </c>
    </row>
    <row r="60" spans="1:11" x14ac:dyDescent="0.2">
      <c r="A60" s="2">
        <v>340316576</v>
      </c>
      <c r="B60" t="s">
        <v>17</v>
      </c>
      <c r="C60" t="s">
        <v>18</v>
      </c>
      <c r="D60" t="s">
        <v>19</v>
      </c>
      <c r="E60" t="s">
        <v>21</v>
      </c>
      <c r="F60" t="s">
        <v>20</v>
      </c>
      <c r="G60" t="s">
        <v>20</v>
      </c>
      <c r="H60" t="s">
        <v>20</v>
      </c>
      <c r="J60" t="s">
        <v>21</v>
      </c>
      <c r="K60" t="s">
        <v>21</v>
      </c>
    </row>
    <row r="61" spans="1:11" x14ac:dyDescent="0.2">
      <c r="A61" s="2">
        <v>340319896</v>
      </c>
      <c r="B61" t="s">
        <v>17</v>
      </c>
      <c r="C61" t="s">
        <v>18</v>
      </c>
      <c r="D61" t="s">
        <v>19</v>
      </c>
      <c r="E61" t="s">
        <v>20</v>
      </c>
      <c r="F61" t="s">
        <v>20</v>
      </c>
      <c r="G61" t="s">
        <v>20</v>
      </c>
      <c r="H61" t="s">
        <v>20</v>
      </c>
      <c r="J61" t="s">
        <v>21</v>
      </c>
      <c r="K61" t="s">
        <v>21</v>
      </c>
    </row>
    <row r="62" spans="1:11" x14ac:dyDescent="0.2">
      <c r="A62" s="2">
        <v>340325571</v>
      </c>
      <c r="C62" t="s">
        <v>18</v>
      </c>
      <c r="D62" t="s">
        <v>19</v>
      </c>
      <c r="E62" t="s">
        <v>20</v>
      </c>
      <c r="F62" t="s">
        <v>20</v>
      </c>
      <c r="G62" t="s">
        <v>20</v>
      </c>
      <c r="H62" t="s">
        <v>20</v>
      </c>
      <c r="J62" t="s">
        <v>21</v>
      </c>
      <c r="K62" t="s">
        <v>21</v>
      </c>
    </row>
    <row r="63" spans="1:11" x14ac:dyDescent="0.2">
      <c r="A63" s="2">
        <v>340327189</v>
      </c>
      <c r="C63" t="s">
        <v>18</v>
      </c>
      <c r="D63" t="s">
        <v>19</v>
      </c>
      <c r="E63" t="s">
        <v>20</v>
      </c>
      <c r="F63" t="s">
        <v>20</v>
      </c>
      <c r="G63" t="s">
        <v>20</v>
      </c>
      <c r="H63" t="s">
        <v>20</v>
      </c>
      <c r="J63" t="s">
        <v>21</v>
      </c>
      <c r="K63" t="s">
        <v>21</v>
      </c>
    </row>
    <row r="64" spans="1:11" x14ac:dyDescent="0.2">
      <c r="A64" s="2">
        <v>340328469</v>
      </c>
      <c r="B64" t="s">
        <v>17</v>
      </c>
      <c r="C64" t="s">
        <v>18</v>
      </c>
      <c r="D64" t="s">
        <v>19</v>
      </c>
      <c r="E64" t="s">
        <v>20</v>
      </c>
      <c r="F64" t="s">
        <v>20</v>
      </c>
      <c r="G64" t="s">
        <v>20</v>
      </c>
      <c r="H64" t="s">
        <v>20</v>
      </c>
      <c r="J64" t="s">
        <v>20</v>
      </c>
      <c r="K64" t="s">
        <v>20</v>
      </c>
    </row>
    <row r="65" spans="1:11" x14ac:dyDescent="0.2">
      <c r="A65" s="2">
        <v>340330132</v>
      </c>
      <c r="B65" t="s">
        <v>65</v>
      </c>
      <c r="C65" t="s">
        <v>18</v>
      </c>
      <c r="D65" t="s">
        <v>19</v>
      </c>
      <c r="E65" t="s">
        <v>21</v>
      </c>
      <c r="F65" t="s">
        <v>20</v>
      </c>
      <c r="G65" t="s">
        <v>20</v>
      </c>
      <c r="H65" t="s">
        <v>20</v>
      </c>
      <c r="J65" t="s">
        <v>21</v>
      </c>
      <c r="K65" t="s">
        <v>21</v>
      </c>
    </row>
    <row r="66" spans="1:11" x14ac:dyDescent="0.2">
      <c r="A66" s="2">
        <v>340350924</v>
      </c>
      <c r="B66" t="s">
        <v>17</v>
      </c>
      <c r="C66" t="s">
        <v>18</v>
      </c>
      <c r="D66" t="s">
        <v>19</v>
      </c>
      <c r="E66" t="s">
        <v>20</v>
      </c>
      <c r="F66" t="s">
        <v>20</v>
      </c>
      <c r="G66" t="s">
        <v>20</v>
      </c>
      <c r="H66" t="s">
        <v>20</v>
      </c>
      <c r="J66" t="s">
        <v>21</v>
      </c>
      <c r="K66" t="s">
        <v>21</v>
      </c>
    </row>
    <row r="67" spans="1:11" x14ac:dyDescent="0.2">
      <c r="A67" s="2">
        <v>340378574</v>
      </c>
      <c r="C67" t="s">
        <v>18</v>
      </c>
      <c r="D67" t="s">
        <v>19</v>
      </c>
      <c r="E67" t="s">
        <v>20</v>
      </c>
      <c r="F67" t="s">
        <v>20</v>
      </c>
      <c r="G67" t="s">
        <v>20</v>
      </c>
      <c r="H67" t="s">
        <v>20</v>
      </c>
      <c r="J67" t="s">
        <v>21</v>
      </c>
      <c r="K67" t="s">
        <v>21</v>
      </c>
    </row>
    <row r="68" spans="1:11" x14ac:dyDescent="0.2">
      <c r="A68" s="2">
        <v>340385890</v>
      </c>
      <c r="B68" t="s">
        <v>259</v>
      </c>
      <c r="C68" t="s">
        <v>18</v>
      </c>
      <c r="D68" t="s">
        <v>19</v>
      </c>
      <c r="E68" t="s">
        <v>20</v>
      </c>
      <c r="F68" t="s">
        <v>20</v>
      </c>
      <c r="G68" t="s">
        <v>20</v>
      </c>
      <c r="H68" t="s">
        <v>20</v>
      </c>
      <c r="J68" t="s">
        <v>21</v>
      </c>
      <c r="K68" t="s">
        <v>21</v>
      </c>
    </row>
    <row r="69" spans="1:11" x14ac:dyDescent="0.2">
      <c r="A69" s="2">
        <v>340390877</v>
      </c>
      <c r="B69" t="s">
        <v>254</v>
      </c>
      <c r="C69" t="s">
        <v>18</v>
      </c>
      <c r="D69" t="s">
        <v>19</v>
      </c>
      <c r="E69" t="s">
        <v>21</v>
      </c>
      <c r="F69" t="s">
        <v>20</v>
      </c>
      <c r="G69" t="s">
        <v>20</v>
      </c>
      <c r="H69" t="s">
        <v>20</v>
      </c>
      <c r="J69" t="s">
        <v>21</v>
      </c>
      <c r="K69" t="s">
        <v>21</v>
      </c>
    </row>
    <row r="70" spans="1:11" x14ac:dyDescent="0.2">
      <c r="A70" s="2">
        <v>340394471</v>
      </c>
      <c r="C70" t="s">
        <v>18</v>
      </c>
      <c r="D70" t="s">
        <v>19</v>
      </c>
      <c r="E70" t="s">
        <v>20</v>
      </c>
      <c r="F70" t="s">
        <v>20</v>
      </c>
      <c r="G70" t="s">
        <v>20</v>
      </c>
      <c r="H70" t="s">
        <v>20</v>
      </c>
      <c r="J70" t="s">
        <v>21</v>
      </c>
      <c r="K70" t="s">
        <v>21</v>
      </c>
    </row>
    <row r="71" spans="1:11" x14ac:dyDescent="0.2">
      <c r="A71" s="2">
        <v>340395269</v>
      </c>
      <c r="B71" t="s">
        <v>260</v>
      </c>
      <c r="C71" t="s">
        <v>18</v>
      </c>
      <c r="D71" t="s">
        <v>19</v>
      </c>
      <c r="E71" t="s">
        <v>20</v>
      </c>
      <c r="F71" t="s">
        <v>20</v>
      </c>
      <c r="G71" t="s">
        <v>20</v>
      </c>
      <c r="H71" t="s">
        <v>20</v>
      </c>
      <c r="J71" t="s">
        <v>21</v>
      </c>
      <c r="K71" t="s">
        <v>21</v>
      </c>
    </row>
    <row r="72" spans="1:11" x14ac:dyDescent="0.2">
      <c r="A72" s="2">
        <v>340397749</v>
      </c>
      <c r="B72" t="s">
        <v>70</v>
      </c>
      <c r="C72" t="s">
        <v>18</v>
      </c>
      <c r="D72" t="s">
        <v>19</v>
      </c>
      <c r="E72" t="s">
        <v>21</v>
      </c>
      <c r="F72" t="s">
        <v>21</v>
      </c>
      <c r="G72" t="s">
        <v>20</v>
      </c>
      <c r="H72" t="s">
        <v>20</v>
      </c>
      <c r="J72" t="s">
        <v>21</v>
      </c>
      <c r="K72" t="s">
        <v>21</v>
      </c>
    </row>
    <row r="73" spans="1:11" x14ac:dyDescent="0.2">
      <c r="A73" s="2">
        <v>340400969</v>
      </c>
      <c r="B73" t="s">
        <v>71</v>
      </c>
      <c r="C73" t="s">
        <v>25</v>
      </c>
      <c r="D73" t="s">
        <v>19</v>
      </c>
      <c r="E73" t="s">
        <v>21</v>
      </c>
      <c r="F73" t="s">
        <v>20</v>
      </c>
      <c r="G73" t="s">
        <v>20</v>
      </c>
      <c r="H73" t="s">
        <v>20</v>
      </c>
      <c r="J73" t="s">
        <v>21</v>
      </c>
      <c r="K73" t="s">
        <v>21</v>
      </c>
    </row>
    <row r="74" spans="1:11" x14ac:dyDescent="0.2">
      <c r="A74" s="2">
        <v>340407348</v>
      </c>
      <c r="B74" t="s">
        <v>50</v>
      </c>
      <c r="C74" t="s">
        <v>18</v>
      </c>
      <c r="D74" t="s">
        <v>19</v>
      </c>
      <c r="E74" t="s">
        <v>20</v>
      </c>
      <c r="F74" t="s">
        <v>20</v>
      </c>
      <c r="G74" t="s">
        <v>20</v>
      </c>
      <c r="H74" t="s">
        <v>20</v>
      </c>
      <c r="J74" t="s">
        <v>21</v>
      </c>
      <c r="K74" t="s">
        <v>21</v>
      </c>
    </row>
    <row r="75" spans="1:11" x14ac:dyDescent="0.2">
      <c r="A75" s="2">
        <v>340407396</v>
      </c>
      <c r="B75" t="s">
        <v>261</v>
      </c>
      <c r="C75" t="s">
        <v>18</v>
      </c>
      <c r="D75" t="s">
        <v>19</v>
      </c>
      <c r="E75" t="s">
        <v>20</v>
      </c>
      <c r="F75" t="s">
        <v>20</v>
      </c>
      <c r="G75" t="s">
        <v>20</v>
      </c>
      <c r="H75" t="s">
        <v>20</v>
      </c>
      <c r="J75" t="s">
        <v>21</v>
      </c>
      <c r="K75" t="s">
        <v>21</v>
      </c>
    </row>
    <row r="76" spans="1:11" x14ac:dyDescent="0.2">
      <c r="A76" s="2">
        <v>340410678</v>
      </c>
      <c r="B76" t="s">
        <v>17</v>
      </c>
      <c r="C76" t="s">
        <v>18</v>
      </c>
      <c r="D76" t="s">
        <v>19</v>
      </c>
      <c r="E76" t="s">
        <v>21</v>
      </c>
      <c r="F76" t="s">
        <v>21</v>
      </c>
      <c r="G76" t="s">
        <v>20</v>
      </c>
      <c r="H76" t="s">
        <v>20</v>
      </c>
      <c r="J76" t="s">
        <v>21</v>
      </c>
      <c r="K76" t="s">
        <v>21</v>
      </c>
    </row>
    <row r="77" spans="1:11" x14ac:dyDescent="0.2">
      <c r="A77" s="2">
        <v>340412724</v>
      </c>
      <c r="B77" t="s">
        <v>17</v>
      </c>
      <c r="C77" t="s">
        <v>18</v>
      </c>
      <c r="D77" t="s">
        <v>19</v>
      </c>
      <c r="E77" t="s">
        <v>21</v>
      </c>
      <c r="F77" t="s">
        <v>20</v>
      </c>
      <c r="G77" t="s">
        <v>20</v>
      </c>
      <c r="H77" t="s">
        <v>20</v>
      </c>
      <c r="J77" t="s">
        <v>21</v>
      </c>
      <c r="K77" t="s">
        <v>21</v>
      </c>
    </row>
    <row r="78" spans="1:11" x14ac:dyDescent="0.2">
      <c r="A78" s="2">
        <v>340414201</v>
      </c>
      <c r="B78" t="s">
        <v>34</v>
      </c>
      <c r="C78" t="s">
        <v>25</v>
      </c>
      <c r="D78" t="s">
        <v>19</v>
      </c>
      <c r="E78" t="s">
        <v>21</v>
      </c>
      <c r="F78" t="s">
        <v>20</v>
      </c>
      <c r="G78" t="s">
        <v>20</v>
      </c>
      <c r="H78" t="s">
        <v>20</v>
      </c>
      <c r="J78" t="s">
        <v>21</v>
      </c>
      <c r="K78" t="s">
        <v>21</v>
      </c>
    </row>
    <row r="79" spans="1:11" x14ac:dyDescent="0.2">
      <c r="A79" s="2">
        <v>340415670</v>
      </c>
      <c r="B79" t="s">
        <v>17</v>
      </c>
      <c r="C79" t="s">
        <v>18</v>
      </c>
      <c r="D79" t="s">
        <v>19</v>
      </c>
      <c r="E79" t="s">
        <v>21</v>
      </c>
      <c r="F79" t="s">
        <v>20</v>
      </c>
      <c r="G79" t="s">
        <v>20</v>
      </c>
      <c r="H79" t="s">
        <v>20</v>
      </c>
      <c r="J79" t="s">
        <v>21</v>
      </c>
      <c r="K79" t="s">
        <v>21</v>
      </c>
    </row>
    <row r="80" spans="1:11" x14ac:dyDescent="0.2">
      <c r="A80" s="2">
        <v>340416240</v>
      </c>
      <c r="B80" t="s">
        <v>75</v>
      </c>
      <c r="C80" t="s">
        <v>18</v>
      </c>
      <c r="D80" t="s">
        <v>19</v>
      </c>
      <c r="E80" t="s">
        <v>21</v>
      </c>
      <c r="F80" t="s">
        <v>20</v>
      </c>
      <c r="G80" t="s">
        <v>20</v>
      </c>
      <c r="H80" t="s">
        <v>20</v>
      </c>
      <c r="J80" t="s">
        <v>21</v>
      </c>
      <c r="K80" t="s">
        <v>21</v>
      </c>
    </row>
    <row r="81" spans="1:11" x14ac:dyDescent="0.2">
      <c r="A81" s="2">
        <v>340416631</v>
      </c>
      <c r="B81" t="s">
        <v>17</v>
      </c>
      <c r="C81" t="s">
        <v>18</v>
      </c>
      <c r="D81" t="s">
        <v>19</v>
      </c>
      <c r="E81" t="s">
        <v>20</v>
      </c>
      <c r="F81" t="s">
        <v>20</v>
      </c>
      <c r="G81" t="s">
        <v>20</v>
      </c>
      <c r="H81" t="s">
        <v>20</v>
      </c>
      <c r="J81" t="s">
        <v>21</v>
      </c>
      <c r="K81" t="s">
        <v>21</v>
      </c>
    </row>
    <row r="82" spans="1:11" x14ac:dyDescent="0.2">
      <c r="A82" s="2">
        <v>340423200</v>
      </c>
      <c r="C82" t="s">
        <v>25</v>
      </c>
      <c r="D82" t="s">
        <v>19</v>
      </c>
      <c r="E82" t="s">
        <v>21</v>
      </c>
      <c r="F82" t="s">
        <v>20</v>
      </c>
      <c r="G82" t="s">
        <v>20</v>
      </c>
      <c r="H82" t="s">
        <v>20</v>
      </c>
      <c r="J82" t="s">
        <v>21</v>
      </c>
      <c r="K82" t="s">
        <v>20</v>
      </c>
    </row>
    <row r="83" spans="1:11" x14ac:dyDescent="0.2">
      <c r="A83" s="2">
        <v>340423406</v>
      </c>
      <c r="C83" t="s">
        <v>18</v>
      </c>
      <c r="D83" t="s">
        <v>19</v>
      </c>
      <c r="E83" t="s">
        <v>20</v>
      </c>
      <c r="F83" t="s">
        <v>20</v>
      </c>
      <c r="G83" t="s">
        <v>20</v>
      </c>
      <c r="H83" t="s">
        <v>20</v>
      </c>
      <c r="J83" t="s">
        <v>21</v>
      </c>
      <c r="K83" t="s">
        <v>21</v>
      </c>
    </row>
    <row r="84" spans="1:11" x14ac:dyDescent="0.2">
      <c r="A84" s="2">
        <v>340423450</v>
      </c>
      <c r="B84" t="s">
        <v>262</v>
      </c>
      <c r="C84" t="s">
        <v>18</v>
      </c>
      <c r="D84" t="s">
        <v>19</v>
      </c>
      <c r="E84" t="s">
        <v>20</v>
      </c>
      <c r="F84" t="s">
        <v>20</v>
      </c>
      <c r="G84" t="s">
        <v>20</v>
      </c>
      <c r="H84" t="s">
        <v>20</v>
      </c>
      <c r="J84" t="s">
        <v>21</v>
      </c>
      <c r="K84" t="s">
        <v>21</v>
      </c>
    </row>
    <row r="85" spans="1:11" x14ac:dyDescent="0.2">
      <c r="A85" s="2">
        <v>340423479</v>
      </c>
      <c r="B85" t="s">
        <v>263</v>
      </c>
      <c r="C85" t="s">
        <v>18</v>
      </c>
      <c r="D85" t="s">
        <v>19</v>
      </c>
      <c r="E85" t="s">
        <v>20</v>
      </c>
      <c r="F85" t="s">
        <v>20</v>
      </c>
      <c r="G85" t="s">
        <v>20</v>
      </c>
      <c r="H85" t="s">
        <v>20</v>
      </c>
      <c r="J85" t="s">
        <v>20</v>
      </c>
      <c r="K85" t="s">
        <v>20</v>
      </c>
    </row>
    <row r="86" spans="1:11" x14ac:dyDescent="0.2">
      <c r="A86" s="2">
        <v>340425179</v>
      </c>
      <c r="C86" t="s">
        <v>18</v>
      </c>
      <c r="D86" t="s">
        <v>19</v>
      </c>
      <c r="E86" t="s">
        <v>20</v>
      </c>
      <c r="F86" t="s">
        <v>20</v>
      </c>
      <c r="G86" t="s">
        <v>20</v>
      </c>
      <c r="H86" t="s">
        <v>20</v>
      </c>
      <c r="J86" t="s">
        <v>21</v>
      </c>
      <c r="K86" t="s">
        <v>21</v>
      </c>
    </row>
    <row r="87" spans="1:11" x14ac:dyDescent="0.2">
      <c r="A87" s="2">
        <v>340425692</v>
      </c>
      <c r="C87" t="s">
        <v>18</v>
      </c>
      <c r="D87" t="s">
        <v>19</v>
      </c>
      <c r="E87" t="s">
        <v>20</v>
      </c>
      <c r="F87" t="s">
        <v>20</v>
      </c>
      <c r="G87" t="s">
        <v>20</v>
      </c>
      <c r="H87" t="s">
        <v>20</v>
      </c>
      <c r="J87" t="s">
        <v>21</v>
      </c>
      <c r="K87" t="s">
        <v>21</v>
      </c>
    </row>
    <row r="88" spans="1:11" x14ac:dyDescent="0.2">
      <c r="A88" s="2">
        <v>340428521</v>
      </c>
      <c r="B88" t="s">
        <v>57</v>
      </c>
      <c r="C88" t="s">
        <v>18</v>
      </c>
      <c r="D88" t="s">
        <v>19</v>
      </c>
      <c r="E88" t="s">
        <v>21</v>
      </c>
      <c r="F88" t="s">
        <v>20</v>
      </c>
      <c r="G88" t="s">
        <v>20</v>
      </c>
      <c r="H88" t="s">
        <v>20</v>
      </c>
      <c r="J88" t="s">
        <v>21</v>
      </c>
      <c r="K88" t="s">
        <v>21</v>
      </c>
    </row>
    <row r="89" spans="1:11" x14ac:dyDescent="0.2">
      <c r="A89" s="2">
        <v>340432855</v>
      </c>
      <c r="B89" t="s">
        <v>17</v>
      </c>
      <c r="C89" t="s">
        <v>18</v>
      </c>
      <c r="D89" t="s">
        <v>19</v>
      </c>
      <c r="E89" t="s">
        <v>21</v>
      </c>
      <c r="F89" t="s">
        <v>20</v>
      </c>
      <c r="G89" t="s">
        <v>20</v>
      </c>
      <c r="H89" t="s">
        <v>20</v>
      </c>
      <c r="J89" t="s">
        <v>21</v>
      </c>
      <c r="K89" t="s">
        <v>21</v>
      </c>
    </row>
    <row r="90" spans="1:11" x14ac:dyDescent="0.2">
      <c r="A90" s="2">
        <v>340438066</v>
      </c>
      <c r="B90" t="s">
        <v>41</v>
      </c>
      <c r="C90" t="s">
        <v>18</v>
      </c>
      <c r="D90" t="s">
        <v>19</v>
      </c>
      <c r="E90" t="s">
        <v>20</v>
      </c>
      <c r="F90" t="s">
        <v>20</v>
      </c>
      <c r="G90" t="s">
        <v>20</v>
      </c>
      <c r="H90" t="s">
        <v>20</v>
      </c>
      <c r="J90" t="s">
        <v>20</v>
      </c>
      <c r="K90" t="s">
        <v>20</v>
      </c>
    </row>
    <row r="91" spans="1:11" x14ac:dyDescent="0.2">
      <c r="A91" s="2">
        <v>340438950</v>
      </c>
      <c r="B91" t="s">
        <v>264</v>
      </c>
      <c r="C91" t="s">
        <v>18</v>
      </c>
      <c r="D91" t="s">
        <v>19</v>
      </c>
      <c r="E91" t="s">
        <v>20</v>
      </c>
      <c r="F91" t="s">
        <v>20</v>
      </c>
      <c r="G91" t="s">
        <v>20</v>
      </c>
      <c r="H91" t="s">
        <v>20</v>
      </c>
      <c r="J91" t="s">
        <v>21</v>
      </c>
      <c r="K91" t="s">
        <v>21</v>
      </c>
    </row>
    <row r="92" spans="1:11" x14ac:dyDescent="0.2">
      <c r="A92" s="2">
        <v>340440562</v>
      </c>
      <c r="B92" t="s">
        <v>30</v>
      </c>
      <c r="C92" t="s">
        <v>18</v>
      </c>
      <c r="D92" t="s">
        <v>19</v>
      </c>
      <c r="E92" t="s">
        <v>20</v>
      </c>
      <c r="F92" t="s">
        <v>20</v>
      </c>
      <c r="G92" t="s">
        <v>20</v>
      </c>
      <c r="H92" t="s">
        <v>20</v>
      </c>
      <c r="J92" t="s">
        <v>20</v>
      </c>
      <c r="K92" t="s">
        <v>21</v>
      </c>
    </row>
    <row r="93" spans="1:11" x14ac:dyDescent="0.2">
      <c r="A93" s="2">
        <v>340441160</v>
      </c>
      <c r="B93" t="s">
        <v>17</v>
      </c>
      <c r="C93" t="s">
        <v>18</v>
      </c>
      <c r="D93" t="s">
        <v>19</v>
      </c>
      <c r="E93" t="s">
        <v>20</v>
      </c>
      <c r="F93" t="s">
        <v>20</v>
      </c>
      <c r="G93" t="s">
        <v>20</v>
      </c>
      <c r="H93" t="s">
        <v>20</v>
      </c>
      <c r="J93" t="s">
        <v>21</v>
      </c>
      <c r="K93" t="s">
        <v>21</v>
      </c>
    </row>
    <row r="94" spans="1:11" x14ac:dyDescent="0.2">
      <c r="A94" s="2">
        <v>340441752</v>
      </c>
      <c r="B94" t="s">
        <v>17</v>
      </c>
      <c r="C94" t="s">
        <v>18</v>
      </c>
      <c r="D94" t="s">
        <v>19</v>
      </c>
      <c r="E94" t="s">
        <v>21</v>
      </c>
      <c r="F94" t="s">
        <v>20</v>
      </c>
      <c r="G94" t="s">
        <v>20</v>
      </c>
      <c r="H94" t="s">
        <v>20</v>
      </c>
      <c r="J94" t="s">
        <v>21</v>
      </c>
      <c r="K94" t="s">
        <v>21</v>
      </c>
    </row>
    <row r="95" spans="1:11" x14ac:dyDescent="0.2">
      <c r="A95" s="2">
        <v>340445144</v>
      </c>
      <c r="B95" t="s">
        <v>83</v>
      </c>
      <c r="C95" t="s">
        <v>18</v>
      </c>
      <c r="D95" t="s">
        <v>19</v>
      </c>
      <c r="E95" t="s">
        <v>21</v>
      </c>
      <c r="F95" t="s">
        <v>21</v>
      </c>
      <c r="G95" t="s">
        <v>20</v>
      </c>
      <c r="H95" t="s">
        <v>20</v>
      </c>
      <c r="J95" t="s">
        <v>21</v>
      </c>
      <c r="K95" t="s">
        <v>21</v>
      </c>
    </row>
    <row r="96" spans="1:11" x14ac:dyDescent="0.2">
      <c r="A96" s="2">
        <v>340445387</v>
      </c>
      <c r="B96" t="s">
        <v>84</v>
      </c>
      <c r="C96" t="s">
        <v>18</v>
      </c>
      <c r="D96" t="s">
        <v>19</v>
      </c>
      <c r="E96" t="s">
        <v>21</v>
      </c>
      <c r="F96" t="s">
        <v>20</v>
      </c>
      <c r="G96" t="s">
        <v>20</v>
      </c>
      <c r="H96" t="s">
        <v>20</v>
      </c>
      <c r="J96" t="s">
        <v>21</v>
      </c>
      <c r="K96" t="s">
        <v>21</v>
      </c>
    </row>
    <row r="97" spans="1:11" x14ac:dyDescent="0.2">
      <c r="A97" s="2">
        <v>340446312</v>
      </c>
      <c r="C97" t="s">
        <v>18</v>
      </c>
      <c r="D97" t="s">
        <v>19</v>
      </c>
      <c r="E97" t="s">
        <v>20</v>
      </c>
      <c r="F97" t="s">
        <v>20</v>
      </c>
      <c r="G97" t="s">
        <v>20</v>
      </c>
      <c r="H97" t="s">
        <v>20</v>
      </c>
      <c r="J97" t="s">
        <v>21</v>
      </c>
      <c r="K97" t="s">
        <v>21</v>
      </c>
    </row>
    <row r="98" spans="1:11" x14ac:dyDescent="0.2">
      <c r="A98" s="2">
        <v>340448106</v>
      </c>
      <c r="B98" t="s">
        <v>265</v>
      </c>
      <c r="C98" t="s">
        <v>18</v>
      </c>
      <c r="D98" t="s">
        <v>19</v>
      </c>
      <c r="E98" t="s">
        <v>21</v>
      </c>
      <c r="F98" t="s">
        <v>21</v>
      </c>
      <c r="G98" t="s">
        <v>20</v>
      </c>
      <c r="H98" t="s">
        <v>20</v>
      </c>
      <c r="J98" t="s">
        <v>21</v>
      </c>
      <c r="K98" t="s">
        <v>21</v>
      </c>
    </row>
    <row r="99" spans="1:11" x14ac:dyDescent="0.2">
      <c r="A99" s="2">
        <v>340449381</v>
      </c>
      <c r="B99" t="s">
        <v>266</v>
      </c>
      <c r="C99" t="s">
        <v>18</v>
      </c>
      <c r="D99" t="s">
        <v>19</v>
      </c>
      <c r="E99" t="s">
        <v>21</v>
      </c>
      <c r="F99" t="s">
        <v>20</v>
      </c>
      <c r="G99" t="s">
        <v>20</v>
      </c>
      <c r="H99" t="s">
        <v>20</v>
      </c>
      <c r="J99" t="s">
        <v>21</v>
      </c>
      <c r="K99" t="s">
        <v>21</v>
      </c>
    </row>
    <row r="100" spans="1:11" x14ac:dyDescent="0.2">
      <c r="A100" s="2">
        <v>340450632</v>
      </c>
      <c r="B100" t="s">
        <v>17</v>
      </c>
      <c r="C100" t="s">
        <v>18</v>
      </c>
      <c r="D100" t="s">
        <v>19</v>
      </c>
      <c r="E100" t="s">
        <v>21</v>
      </c>
      <c r="F100" t="s">
        <v>20</v>
      </c>
      <c r="G100" t="s">
        <v>20</v>
      </c>
      <c r="H100" t="s">
        <v>20</v>
      </c>
      <c r="J100" t="s">
        <v>21</v>
      </c>
      <c r="K100" t="s">
        <v>21</v>
      </c>
    </row>
    <row r="101" spans="1:11" x14ac:dyDescent="0.2">
      <c r="A101" s="2">
        <v>340450725</v>
      </c>
      <c r="C101" t="s">
        <v>18</v>
      </c>
      <c r="D101" t="s">
        <v>19</v>
      </c>
      <c r="E101" t="s">
        <v>20</v>
      </c>
      <c r="F101" t="s">
        <v>20</v>
      </c>
      <c r="G101" t="s">
        <v>20</v>
      </c>
      <c r="H101" t="s">
        <v>20</v>
      </c>
      <c r="J101" t="s">
        <v>21</v>
      </c>
      <c r="K101" t="s">
        <v>21</v>
      </c>
    </row>
    <row r="102" spans="1:11" x14ac:dyDescent="0.2">
      <c r="A102" s="2">
        <v>340452832</v>
      </c>
      <c r="B102" t="s">
        <v>75</v>
      </c>
      <c r="C102" t="s">
        <v>18</v>
      </c>
      <c r="D102" t="s">
        <v>19</v>
      </c>
      <c r="E102" t="s">
        <v>21</v>
      </c>
      <c r="F102" t="s">
        <v>21</v>
      </c>
      <c r="G102" t="s">
        <v>20</v>
      </c>
      <c r="H102" t="s">
        <v>20</v>
      </c>
      <c r="J102" t="s">
        <v>21</v>
      </c>
      <c r="K102" t="s">
        <v>21</v>
      </c>
    </row>
    <row r="103" spans="1:11" x14ac:dyDescent="0.2">
      <c r="A103" s="2">
        <v>340453512</v>
      </c>
      <c r="C103" t="s">
        <v>25</v>
      </c>
      <c r="D103" t="s">
        <v>19</v>
      </c>
      <c r="E103" t="s">
        <v>21</v>
      </c>
      <c r="F103" t="s">
        <v>20</v>
      </c>
      <c r="G103" t="s">
        <v>20</v>
      </c>
      <c r="H103" t="s">
        <v>20</v>
      </c>
      <c r="J103" t="s">
        <v>21</v>
      </c>
      <c r="K103" t="s">
        <v>21</v>
      </c>
    </row>
    <row r="104" spans="1:11" x14ac:dyDescent="0.2">
      <c r="A104" s="2">
        <v>340454036</v>
      </c>
      <c r="B104" t="s">
        <v>45</v>
      </c>
      <c r="C104" t="s">
        <v>25</v>
      </c>
      <c r="D104" t="s">
        <v>19</v>
      </c>
      <c r="E104" t="s">
        <v>21</v>
      </c>
      <c r="F104" t="s">
        <v>20</v>
      </c>
      <c r="G104" t="s">
        <v>20</v>
      </c>
      <c r="H104" t="s">
        <v>20</v>
      </c>
      <c r="J104" t="s">
        <v>21</v>
      </c>
      <c r="K104" t="s">
        <v>21</v>
      </c>
    </row>
    <row r="105" spans="1:11" x14ac:dyDescent="0.2">
      <c r="A105" s="2">
        <v>340454878</v>
      </c>
      <c r="B105" t="s">
        <v>17</v>
      </c>
      <c r="C105" t="s">
        <v>18</v>
      </c>
      <c r="D105" t="s">
        <v>19</v>
      </c>
      <c r="E105" t="s">
        <v>20</v>
      </c>
      <c r="F105" t="s">
        <v>20</v>
      </c>
      <c r="G105" t="s">
        <v>20</v>
      </c>
      <c r="H105" t="s">
        <v>20</v>
      </c>
      <c r="J105" t="s">
        <v>21</v>
      </c>
      <c r="K105" t="s">
        <v>20</v>
      </c>
    </row>
    <row r="106" spans="1:11" x14ac:dyDescent="0.2">
      <c r="A106" s="2">
        <v>340454987</v>
      </c>
      <c r="B106" t="s">
        <v>267</v>
      </c>
      <c r="C106" t="s">
        <v>25</v>
      </c>
      <c r="D106" t="s">
        <v>19</v>
      </c>
      <c r="E106" t="s">
        <v>21</v>
      </c>
      <c r="F106" t="s">
        <v>20</v>
      </c>
      <c r="G106" t="s">
        <v>20</v>
      </c>
      <c r="H106" t="s">
        <v>20</v>
      </c>
      <c r="J106" t="s">
        <v>21</v>
      </c>
      <c r="K106" t="s">
        <v>21</v>
      </c>
    </row>
    <row r="107" spans="1:11" x14ac:dyDescent="0.2">
      <c r="A107" s="2">
        <v>340459546</v>
      </c>
      <c r="B107" t="s">
        <v>268</v>
      </c>
      <c r="C107" t="s">
        <v>18</v>
      </c>
      <c r="D107" t="s">
        <v>19</v>
      </c>
      <c r="E107" t="s">
        <v>20</v>
      </c>
      <c r="F107" t="s">
        <v>20</v>
      </c>
      <c r="G107" t="s">
        <v>20</v>
      </c>
      <c r="H107" t="s">
        <v>20</v>
      </c>
      <c r="J107" t="s">
        <v>21</v>
      </c>
      <c r="K107" t="s">
        <v>21</v>
      </c>
    </row>
    <row r="108" spans="1:11" x14ac:dyDescent="0.2">
      <c r="A108" s="2">
        <v>340459848</v>
      </c>
      <c r="B108" t="s">
        <v>52</v>
      </c>
      <c r="C108" t="s">
        <v>18</v>
      </c>
      <c r="D108" t="s">
        <v>19</v>
      </c>
      <c r="E108" t="s">
        <v>20</v>
      </c>
      <c r="F108" t="s">
        <v>20</v>
      </c>
      <c r="G108" t="s">
        <v>20</v>
      </c>
      <c r="H108" t="s">
        <v>20</v>
      </c>
      <c r="J108" t="s">
        <v>21</v>
      </c>
      <c r="K108" t="s">
        <v>20</v>
      </c>
    </row>
    <row r="109" spans="1:11" x14ac:dyDescent="0.2">
      <c r="A109" s="2">
        <v>340459875</v>
      </c>
      <c r="C109" t="s">
        <v>18</v>
      </c>
      <c r="D109" t="s">
        <v>19</v>
      </c>
      <c r="E109" t="s">
        <v>20</v>
      </c>
      <c r="F109" t="s">
        <v>21</v>
      </c>
      <c r="G109" t="s">
        <v>20</v>
      </c>
      <c r="H109" t="s">
        <v>20</v>
      </c>
      <c r="J109" t="s">
        <v>21</v>
      </c>
      <c r="K109" t="s">
        <v>21</v>
      </c>
    </row>
    <row r="110" spans="1:11" x14ac:dyDescent="0.2">
      <c r="A110" s="2">
        <v>340461222</v>
      </c>
      <c r="B110" t="s">
        <v>269</v>
      </c>
      <c r="C110" t="s">
        <v>18</v>
      </c>
      <c r="D110" t="s">
        <v>19</v>
      </c>
      <c r="E110" t="s">
        <v>20</v>
      </c>
      <c r="F110" t="s">
        <v>20</v>
      </c>
      <c r="G110" t="s">
        <v>20</v>
      </c>
      <c r="H110" t="s">
        <v>20</v>
      </c>
      <c r="J110" t="s">
        <v>21</v>
      </c>
      <c r="K110" t="s">
        <v>21</v>
      </c>
    </row>
    <row r="111" spans="1:11" x14ac:dyDescent="0.2">
      <c r="A111" s="2">
        <v>340461590</v>
      </c>
      <c r="B111" t="s">
        <v>270</v>
      </c>
      <c r="C111" t="s">
        <v>18</v>
      </c>
      <c r="D111" t="s">
        <v>19</v>
      </c>
      <c r="E111" t="s">
        <v>20</v>
      </c>
      <c r="F111" t="s">
        <v>20</v>
      </c>
      <c r="G111" t="s">
        <v>20</v>
      </c>
      <c r="H111" t="s">
        <v>20</v>
      </c>
      <c r="J111" t="s">
        <v>21</v>
      </c>
      <c r="K111" t="s">
        <v>21</v>
      </c>
    </row>
    <row r="112" spans="1:11" x14ac:dyDescent="0.2">
      <c r="A112" s="2">
        <v>340466891</v>
      </c>
      <c r="C112" t="s">
        <v>18</v>
      </c>
      <c r="D112" t="s">
        <v>19</v>
      </c>
      <c r="E112" t="s">
        <v>21</v>
      </c>
      <c r="F112" t="s">
        <v>20</v>
      </c>
      <c r="G112" t="s">
        <v>20</v>
      </c>
      <c r="H112" t="s">
        <v>20</v>
      </c>
      <c r="J112" t="s">
        <v>21</v>
      </c>
      <c r="K112" t="s">
        <v>21</v>
      </c>
    </row>
    <row r="113" spans="1:11" x14ac:dyDescent="0.2">
      <c r="A113" s="2">
        <v>340467669</v>
      </c>
      <c r="C113" t="s">
        <v>18</v>
      </c>
      <c r="D113" t="s">
        <v>19</v>
      </c>
      <c r="E113" t="s">
        <v>21</v>
      </c>
      <c r="F113" t="s">
        <v>20</v>
      </c>
      <c r="G113" t="s">
        <v>20</v>
      </c>
      <c r="H113" t="s">
        <v>20</v>
      </c>
      <c r="J113" t="s">
        <v>21</v>
      </c>
      <c r="K113" t="s">
        <v>21</v>
      </c>
    </row>
    <row r="114" spans="1:11" x14ac:dyDescent="0.2">
      <c r="A114" s="2">
        <v>340468808</v>
      </c>
      <c r="B114" t="s">
        <v>93</v>
      </c>
      <c r="C114" t="s">
        <v>18</v>
      </c>
      <c r="D114" t="s">
        <v>19</v>
      </c>
      <c r="E114" t="s">
        <v>21</v>
      </c>
      <c r="F114" t="s">
        <v>20</v>
      </c>
      <c r="G114" t="s">
        <v>20</v>
      </c>
      <c r="H114" t="s">
        <v>20</v>
      </c>
      <c r="J114" t="s">
        <v>21</v>
      </c>
      <c r="K114" t="s">
        <v>21</v>
      </c>
    </row>
    <row r="115" spans="1:11" x14ac:dyDescent="0.2">
      <c r="A115" s="2">
        <v>340469213</v>
      </c>
      <c r="B115" t="s">
        <v>83</v>
      </c>
      <c r="C115" t="s">
        <v>18</v>
      </c>
      <c r="D115" t="s">
        <v>19</v>
      </c>
      <c r="E115" t="s">
        <v>21</v>
      </c>
      <c r="F115" t="s">
        <v>21</v>
      </c>
      <c r="G115" t="s">
        <v>20</v>
      </c>
      <c r="H115" t="s">
        <v>20</v>
      </c>
      <c r="J115" t="s">
        <v>21</v>
      </c>
      <c r="K115" t="s">
        <v>21</v>
      </c>
    </row>
    <row r="116" spans="1:11" x14ac:dyDescent="0.2">
      <c r="A116" s="2">
        <v>340470725</v>
      </c>
      <c r="C116" t="s">
        <v>25</v>
      </c>
      <c r="D116" t="s">
        <v>19</v>
      </c>
      <c r="E116" t="s">
        <v>21</v>
      </c>
      <c r="F116" t="s">
        <v>21</v>
      </c>
      <c r="G116" t="s">
        <v>20</v>
      </c>
      <c r="H116" t="s">
        <v>20</v>
      </c>
      <c r="J116" t="s">
        <v>21</v>
      </c>
      <c r="K116" t="s">
        <v>21</v>
      </c>
    </row>
    <row r="117" spans="1:11" x14ac:dyDescent="0.2">
      <c r="A117" s="2">
        <v>340473927</v>
      </c>
      <c r="C117" t="s">
        <v>18</v>
      </c>
      <c r="D117" t="s">
        <v>19</v>
      </c>
      <c r="E117" t="s">
        <v>20</v>
      </c>
      <c r="F117" t="s">
        <v>20</v>
      </c>
      <c r="G117" t="s">
        <v>20</v>
      </c>
      <c r="H117" t="s">
        <v>20</v>
      </c>
      <c r="J117" t="s">
        <v>21</v>
      </c>
      <c r="K117" t="s">
        <v>21</v>
      </c>
    </row>
    <row r="118" spans="1:11" x14ac:dyDescent="0.2">
      <c r="A118" s="2">
        <v>340474331</v>
      </c>
      <c r="B118" t="s">
        <v>70</v>
      </c>
      <c r="C118" t="s">
        <v>18</v>
      </c>
      <c r="D118" t="s">
        <v>19</v>
      </c>
      <c r="E118" t="s">
        <v>21</v>
      </c>
      <c r="F118" t="s">
        <v>21</v>
      </c>
      <c r="G118" t="s">
        <v>20</v>
      </c>
      <c r="H118" t="s">
        <v>20</v>
      </c>
      <c r="J118" t="s">
        <v>21</v>
      </c>
      <c r="K118" t="s">
        <v>21</v>
      </c>
    </row>
    <row r="119" spans="1:11" x14ac:dyDescent="0.2">
      <c r="A119" s="2">
        <v>340475561</v>
      </c>
      <c r="C119" t="s">
        <v>18</v>
      </c>
      <c r="D119" t="s">
        <v>19</v>
      </c>
      <c r="E119" t="s">
        <v>21</v>
      </c>
      <c r="F119" t="s">
        <v>20</v>
      </c>
      <c r="G119" t="s">
        <v>20</v>
      </c>
      <c r="H119" t="s">
        <v>20</v>
      </c>
      <c r="J119" t="s">
        <v>21</v>
      </c>
      <c r="K119" t="s">
        <v>21</v>
      </c>
    </row>
    <row r="120" spans="1:11" x14ac:dyDescent="0.2">
      <c r="A120" s="2">
        <v>340475614</v>
      </c>
      <c r="C120" t="s">
        <v>18</v>
      </c>
      <c r="D120" t="s">
        <v>19</v>
      </c>
      <c r="E120" t="s">
        <v>20</v>
      </c>
      <c r="F120" t="s">
        <v>20</v>
      </c>
      <c r="G120" t="s">
        <v>20</v>
      </c>
      <c r="H120" t="s">
        <v>20</v>
      </c>
      <c r="J120" t="s">
        <v>21</v>
      </c>
      <c r="K120" t="s">
        <v>21</v>
      </c>
    </row>
    <row r="121" spans="1:11" x14ac:dyDescent="0.2">
      <c r="A121" s="2">
        <v>340475854</v>
      </c>
      <c r="C121" t="s">
        <v>18</v>
      </c>
      <c r="D121" t="s">
        <v>19</v>
      </c>
      <c r="E121" t="s">
        <v>21</v>
      </c>
      <c r="F121" t="s">
        <v>20</v>
      </c>
      <c r="G121" t="s">
        <v>20</v>
      </c>
      <c r="H121" t="s">
        <v>20</v>
      </c>
      <c r="J121" t="s">
        <v>21</v>
      </c>
      <c r="K121" t="s">
        <v>21</v>
      </c>
    </row>
    <row r="122" spans="1:11" x14ac:dyDescent="0.2">
      <c r="A122" s="2">
        <v>340476086</v>
      </c>
      <c r="B122" t="s">
        <v>271</v>
      </c>
      <c r="C122" t="s">
        <v>18</v>
      </c>
      <c r="D122" t="s">
        <v>19</v>
      </c>
      <c r="E122" t="s">
        <v>21</v>
      </c>
      <c r="F122" t="s">
        <v>21</v>
      </c>
      <c r="G122" t="s">
        <v>20</v>
      </c>
      <c r="H122" t="s">
        <v>20</v>
      </c>
      <c r="J122" t="s">
        <v>21</v>
      </c>
      <c r="K122" t="s">
        <v>21</v>
      </c>
    </row>
    <row r="123" spans="1:11" x14ac:dyDescent="0.2">
      <c r="A123" s="2">
        <v>340476416</v>
      </c>
      <c r="B123" t="s">
        <v>70</v>
      </c>
      <c r="C123" t="s">
        <v>18</v>
      </c>
      <c r="D123" t="s">
        <v>19</v>
      </c>
      <c r="E123" t="s">
        <v>20</v>
      </c>
      <c r="F123" t="s">
        <v>20</v>
      </c>
      <c r="G123" t="s">
        <v>20</v>
      </c>
      <c r="H123" t="s">
        <v>20</v>
      </c>
      <c r="J123" t="s">
        <v>21</v>
      </c>
      <c r="K123" t="s">
        <v>21</v>
      </c>
    </row>
    <row r="124" spans="1:11" x14ac:dyDescent="0.2">
      <c r="A124" s="2">
        <v>340476435</v>
      </c>
      <c r="C124" t="s">
        <v>25</v>
      </c>
      <c r="D124" t="s">
        <v>19</v>
      </c>
      <c r="E124" t="s">
        <v>21</v>
      </c>
      <c r="F124" t="s">
        <v>21</v>
      </c>
      <c r="G124" t="s">
        <v>20</v>
      </c>
      <c r="H124" t="s">
        <v>20</v>
      </c>
      <c r="J124" t="s">
        <v>21</v>
      </c>
      <c r="K124" t="s">
        <v>21</v>
      </c>
    </row>
    <row r="125" spans="1:11" x14ac:dyDescent="0.2">
      <c r="A125" s="2">
        <v>340476458</v>
      </c>
      <c r="B125" t="s">
        <v>70</v>
      </c>
      <c r="C125" t="s">
        <v>18</v>
      </c>
      <c r="D125" t="s">
        <v>19</v>
      </c>
      <c r="E125" t="s">
        <v>20</v>
      </c>
      <c r="F125" t="s">
        <v>20</v>
      </c>
      <c r="G125" t="s">
        <v>20</v>
      </c>
      <c r="H125" t="s">
        <v>20</v>
      </c>
      <c r="J125" t="s">
        <v>21</v>
      </c>
      <c r="K125" t="s">
        <v>21</v>
      </c>
    </row>
    <row r="126" spans="1:11" x14ac:dyDescent="0.2">
      <c r="A126" s="2">
        <v>340477773</v>
      </c>
      <c r="C126" t="s">
        <v>25</v>
      </c>
      <c r="D126" t="s">
        <v>19</v>
      </c>
      <c r="E126" t="s">
        <v>21</v>
      </c>
      <c r="F126" t="s">
        <v>21</v>
      </c>
      <c r="G126" t="s">
        <v>20</v>
      </c>
      <c r="H126" t="s">
        <v>20</v>
      </c>
      <c r="J126" t="s">
        <v>21</v>
      </c>
      <c r="K126" t="s">
        <v>21</v>
      </c>
    </row>
    <row r="127" spans="1:11" x14ac:dyDescent="0.2">
      <c r="A127" s="2">
        <v>340478454</v>
      </c>
      <c r="B127" t="s">
        <v>75</v>
      </c>
      <c r="C127" t="s">
        <v>18</v>
      </c>
      <c r="D127" t="s">
        <v>19</v>
      </c>
      <c r="E127" t="s">
        <v>21</v>
      </c>
      <c r="F127" t="s">
        <v>20</v>
      </c>
      <c r="G127" t="s">
        <v>20</v>
      </c>
      <c r="H127" t="s">
        <v>20</v>
      </c>
      <c r="J127" t="s">
        <v>21</v>
      </c>
      <c r="K127" t="s">
        <v>21</v>
      </c>
    </row>
    <row r="128" spans="1:11" x14ac:dyDescent="0.2">
      <c r="A128" s="2">
        <v>340478671</v>
      </c>
      <c r="B128" t="s">
        <v>75</v>
      </c>
      <c r="C128" t="s">
        <v>25</v>
      </c>
      <c r="D128" t="s">
        <v>19</v>
      </c>
      <c r="E128" t="s">
        <v>21</v>
      </c>
      <c r="F128" t="s">
        <v>21</v>
      </c>
      <c r="G128" t="s">
        <v>20</v>
      </c>
      <c r="H128" t="s">
        <v>20</v>
      </c>
      <c r="J128" t="s">
        <v>21</v>
      </c>
      <c r="K128" t="s">
        <v>21</v>
      </c>
    </row>
    <row r="129" spans="1:11" x14ac:dyDescent="0.2">
      <c r="A129" s="2">
        <v>340478996</v>
      </c>
      <c r="C129" t="s">
        <v>18</v>
      </c>
      <c r="D129" t="s">
        <v>19</v>
      </c>
      <c r="E129" t="s">
        <v>21</v>
      </c>
      <c r="F129" t="s">
        <v>20</v>
      </c>
      <c r="G129" t="s">
        <v>20</v>
      </c>
      <c r="H129" t="s">
        <v>20</v>
      </c>
      <c r="J129" t="s">
        <v>21</v>
      </c>
      <c r="K129" t="s">
        <v>21</v>
      </c>
    </row>
    <row r="130" spans="1:11" x14ac:dyDescent="0.2">
      <c r="A130" s="2">
        <v>340479217</v>
      </c>
      <c r="C130" t="s">
        <v>25</v>
      </c>
      <c r="D130" t="s">
        <v>19</v>
      </c>
      <c r="E130" t="s">
        <v>21</v>
      </c>
      <c r="F130" t="s">
        <v>20</v>
      </c>
      <c r="G130" t="s">
        <v>20</v>
      </c>
      <c r="H130" t="s">
        <v>20</v>
      </c>
      <c r="J130" t="s">
        <v>21</v>
      </c>
      <c r="K130" t="s">
        <v>21</v>
      </c>
    </row>
    <row r="131" spans="1:11" x14ac:dyDescent="0.2">
      <c r="A131" s="2">
        <v>340479532</v>
      </c>
      <c r="B131" t="s">
        <v>75</v>
      </c>
      <c r="C131" t="s">
        <v>18</v>
      </c>
      <c r="D131" t="s">
        <v>19</v>
      </c>
      <c r="E131" t="s">
        <v>21</v>
      </c>
      <c r="F131" t="s">
        <v>21</v>
      </c>
      <c r="G131" t="s">
        <v>20</v>
      </c>
      <c r="H131" t="s">
        <v>20</v>
      </c>
      <c r="J131" t="s">
        <v>21</v>
      </c>
      <c r="K131" t="s">
        <v>21</v>
      </c>
    </row>
    <row r="132" spans="1:11" x14ac:dyDescent="0.2">
      <c r="A132" s="2">
        <v>340481069</v>
      </c>
      <c r="C132" t="s">
        <v>25</v>
      </c>
      <c r="D132" t="s">
        <v>19</v>
      </c>
      <c r="E132" t="s">
        <v>21</v>
      </c>
      <c r="F132" t="s">
        <v>21</v>
      </c>
      <c r="G132" t="s">
        <v>20</v>
      </c>
      <c r="H132" t="s">
        <v>20</v>
      </c>
      <c r="J132" t="s">
        <v>21</v>
      </c>
      <c r="K132" t="s">
        <v>21</v>
      </c>
    </row>
    <row r="133" spans="1:11" x14ac:dyDescent="0.2">
      <c r="A133" s="2">
        <v>340481106</v>
      </c>
      <c r="B133" t="s">
        <v>70</v>
      </c>
      <c r="C133" t="s">
        <v>18</v>
      </c>
      <c r="D133" t="s">
        <v>19</v>
      </c>
      <c r="E133" t="s">
        <v>21</v>
      </c>
      <c r="F133" t="s">
        <v>21</v>
      </c>
      <c r="G133" t="s">
        <v>20</v>
      </c>
      <c r="H133" t="s">
        <v>20</v>
      </c>
      <c r="J133" t="s">
        <v>21</v>
      </c>
      <c r="K133" t="s">
        <v>21</v>
      </c>
    </row>
    <row r="134" spans="1:11" x14ac:dyDescent="0.2">
      <c r="A134" s="2">
        <v>340481145</v>
      </c>
      <c r="C134" t="s">
        <v>25</v>
      </c>
      <c r="D134" t="s">
        <v>19</v>
      </c>
      <c r="E134" t="s">
        <v>21</v>
      </c>
      <c r="F134" t="s">
        <v>20</v>
      </c>
      <c r="G134" t="s">
        <v>20</v>
      </c>
      <c r="H134" t="s">
        <v>20</v>
      </c>
      <c r="J134" t="s">
        <v>21</v>
      </c>
      <c r="K134" t="s">
        <v>21</v>
      </c>
    </row>
    <row r="135" spans="1:11" x14ac:dyDescent="0.2">
      <c r="A135" s="2">
        <v>340481176</v>
      </c>
      <c r="C135" t="s">
        <v>18</v>
      </c>
      <c r="D135" t="s">
        <v>19</v>
      </c>
      <c r="E135" t="s">
        <v>21</v>
      </c>
      <c r="F135" t="s">
        <v>21</v>
      </c>
      <c r="G135" t="s">
        <v>20</v>
      </c>
      <c r="H135" t="s">
        <v>20</v>
      </c>
      <c r="J135" t="s">
        <v>21</v>
      </c>
      <c r="K135" t="s">
        <v>21</v>
      </c>
    </row>
    <row r="136" spans="1:11" x14ac:dyDescent="0.2">
      <c r="A136" s="2">
        <v>340481224</v>
      </c>
      <c r="B136" t="s">
        <v>75</v>
      </c>
      <c r="C136" t="s">
        <v>18</v>
      </c>
      <c r="D136" t="s">
        <v>19</v>
      </c>
      <c r="E136" t="s">
        <v>20</v>
      </c>
      <c r="F136" t="s">
        <v>20</v>
      </c>
      <c r="G136" t="s">
        <v>20</v>
      </c>
      <c r="H136" t="s">
        <v>20</v>
      </c>
      <c r="J136" t="s">
        <v>21</v>
      </c>
      <c r="K136" t="s">
        <v>21</v>
      </c>
    </row>
    <row r="137" spans="1:11" x14ac:dyDescent="0.2">
      <c r="A137" s="2">
        <v>340482249</v>
      </c>
      <c r="B137" t="s">
        <v>75</v>
      </c>
      <c r="C137" t="s">
        <v>18</v>
      </c>
      <c r="D137" t="s">
        <v>19</v>
      </c>
      <c r="E137" t="s">
        <v>21</v>
      </c>
      <c r="F137" t="s">
        <v>21</v>
      </c>
      <c r="G137" t="s">
        <v>20</v>
      </c>
      <c r="H137" t="s">
        <v>20</v>
      </c>
      <c r="J137" t="s">
        <v>21</v>
      </c>
      <c r="K137" t="s">
        <v>21</v>
      </c>
    </row>
    <row r="138" spans="1:11" x14ac:dyDescent="0.2">
      <c r="A138" s="2">
        <v>340482314</v>
      </c>
      <c r="B138" t="s">
        <v>95</v>
      </c>
      <c r="C138" t="s">
        <v>18</v>
      </c>
      <c r="D138" t="s">
        <v>19</v>
      </c>
      <c r="E138" t="s">
        <v>20</v>
      </c>
      <c r="F138" t="s">
        <v>20</v>
      </c>
      <c r="G138" t="s">
        <v>20</v>
      </c>
      <c r="H138" t="s">
        <v>20</v>
      </c>
      <c r="J138" t="s">
        <v>20</v>
      </c>
      <c r="K138" t="s">
        <v>21</v>
      </c>
    </row>
    <row r="139" spans="1:11" x14ac:dyDescent="0.2">
      <c r="A139" s="2">
        <v>340482800</v>
      </c>
      <c r="B139" t="s">
        <v>75</v>
      </c>
      <c r="C139" t="s">
        <v>18</v>
      </c>
      <c r="D139" t="s">
        <v>19</v>
      </c>
      <c r="E139" t="s">
        <v>21</v>
      </c>
      <c r="F139" t="s">
        <v>20</v>
      </c>
      <c r="G139" t="s">
        <v>20</v>
      </c>
      <c r="H139" t="s">
        <v>20</v>
      </c>
      <c r="J139" t="s">
        <v>21</v>
      </c>
      <c r="K139" t="s">
        <v>21</v>
      </c>
    </row>
    <row r="140" spans="1:11" x14ac:dyDescent="0.2">
      <c r="A140" s="2">
        <v>340482853</v>
      </c>
      <c r="B140" t="s">
        <v>96</v>
      </c>
      <c r="C140" t="s">
        <v>25</v>
      </c>
      <c r="D140" t="s">
        <v>19</v>
      </c>
      <c r="E140" t="s">
        <v>21</v>
      </c>
      <c r="F140" t="s">
        <v>20</v>
      </c>
      <c r="G140" t="s">
        <v>20</v>
      </c>
      <c r="H140" t="s">
        <v>20</v>
      </c>
      <c r="J140" t="s">
        <v>21</v>
      </c>
      <c r="K140" t="s">
        <v>21</v>
      </c>
    </row>
    <row r="141" spans="1:11" x14ac:dyDescent="0.2">
      <c r="A141" s="2">
        <v>340483894</v>
      </c>
      <c r="C141" t="s">
        <v>18</v>
      </c>
      <c r="D141" t="s">
        <v>19</v>
      </c>
      <c r="E141" t="s">
        <v>21</v>
      </c>
      <c r="F141" t="s">
        <v>21</v>
      </c>
      <c r="G141" t="s">
        <v>20</v>
      </c>
      <c r="H141" t="s">
        <v>20</v>
      </c>
      <c r="J141" t="s">
        <v>21</v>
      </c>
      <c r="K141" t="s">
        <v>21</v>
      </c>
    </row>
    <row r="142" spans="1:11" x14ac:dyDescent="0.2">
      <c r="A142" s="2">
        <v>340484294</v>
      </c>
      <c r="B142" t="s">
        <v>70</v>
      </c>
      <c r="C142" t="s">
        <v>18</v>
      </c>
      <c r="D142" t="s">
        <v>19</v>
      </c>
      <c r="E142" t="s">
        <v>21</v>
      </c>
      <c r="F142" t="s">
        <v>21</v>
      </c>
      <c r="G142" t="s">
        <v>20</v>
      </c>
      <c r="H142" t="s">
        <v>20</v>
      </c>
      <c r="J142" t="s">
        <v>21</v>
      </c>
      <c r="K142" t="s">
        <v>21</v>
      </c>
    </row>
    <row r="143" spans="1:11" x14ac:dyDescent="0.2">
      <c r="A143" s="2">
        <v>340484529</v>
      </c>
      <c r="C143" t="s">
        <v>18</v>
      </c>
      <c r="D143" t="s">
        <v>19</v>
      </c>
      <c r="E143" t="s">
        <v>20</v>
      </c>
      <c r="F143" t="s">
        <v>20</v>
      </c>
      <c r="G143" t="s">
        <v>20</v>
      </c>
      <c r="H143" t="s">
        <v>20</v>
      </c>
      <c r="J143" t="s">
        <v>21</v>
      </c>
      <c r="K143" t="s">
        <v>21</v>
      </c>
    </row>
    <row r="144" spans="1:11" x14ac:dyDescent="0.2">
      <c r="A144" s="2">
        <v>340485073</v>
      </c>
      <c r="B144" t="s">
        <v>265</v>
      </c>
      <c r="C144" t="s">
        <v>25</v>
      </c>
      <c r="D144" t="s">
        <v>19</v>
      </c>
      <c r="E144" t="s">
        <v>21</v>
      </c>
      <c r="F144" t="s">
        <v>21</v>
      </c>
      <c r="G144" t="s">
        <v>20</v>
      </c>
      <c r="H144" t="s">
        <v>20</v>
      </c>
      <c r="J144" t="s">
        <v>21</v>
      </c>
      <c r="K144" t="s">
        <v>21</v>
      </c>
    </row>
    <row r="145" spans="1:11" x14ac:dyDescent="0.2">
      <c r="A145" s="2">
        <v>340485116</v>
      </c>
      <c r="C145" t="s">
        <v>25</v>
      </c>
      <c r="D145" t="s">
        <v>19</v>
      </c>
      <c r="E145" t="s">
        <v>21</v>
      </c>
      <c r="F145" t="s">
        <v>20</v>
      </c>
      <c r="G145" t="s">
        <v>20</v>
      </c>
      <c r="H145" t="s">
        <v>20</v>
      </c>
      <c r="J145" t="s">
        <v>21</v>
      </c>
      <c r="K145" t="s">
        <v>21</v>
      </c>
    </row>
    <row r="146" spans="1:11" x14ac:dyDescent="0.2">
      <c r="A146" s="2">
        <v>340485613</v>
      </c>
      <c r="B146" t="s">
        <v>75</v>
      </c>
      <c r="C146" t="s">
        <v>18</v>
      </c>
      <c r="D146" t="s">
        <v>19</v>
      </c>
      <c r="E146" t="s">
        <v>21</v>
      </c>
      <c r="F146" t="s">
        <v>21</v>
      </c>
      <c r="G146" t="s">
        <v>20</v>
      </c>
      <c r="H146" t="s">
        <v>20</v>
      </c>
      <c r="J146" t="s">
        <v>21</v>
      </c>
      <c r="K146" t="s">
        <v>21</v>
      </c>
    </row>
    <row r="147" spans="1:11" x14ac:dyDescent="0.2">
      <c r="A147" s="2">
        <v>340485908</v>
      </c>
      <c r="B147" t="s">
        <v>272</v>
      </c>
      <c r="C147" t="s">
        <v>18</v>
      </c>
      <c r="D147" t="s">
        <v>19</v>
      </c>
      <c r="E147" t="s">
        <v>21</v>
      </c>
      <c r="F147" t="s">
        <v>20</v>
      </c>
      <c r="G147" t="s">
        <v>20</v>
      </c>
      <c r="H147" t="s">
        <v>20</v>
      </c>
      <c r="J147" t="s">
        <v>21</v>
      </c>
      <c r="K147" t="s">
        <v>21</v>
      </c>
    </row>
    <row r="148" spans="1:11" x14ac:dyDescent="0.2">
      <c r="A148" s="2">
        <v>340486433</v>
      </c>
      <c r="B148" t="s">
        <v>17</v>
      </c>
      <c r="C148" t="s">
        <v>18</v>
      </c>
      <c r="D148" t="s">
        <v>19</v>
      </c>
      <c r="E148" t="s">
        <v>20</v>
      </c>
      <c r="F148" t="s">
        <v>20</v>
      </c>
      <c r="G148" t="s">
        <v>20</v>
      </c>
      <c r="H148" t="s">
        <v>20</v>
      </c>
      <c r="J148" t="s">
        <v>21</v>
      </c>
      <c r="K148" t="s">
        <v>21</v>
      </c>
    </row>
    <row r="149" spans="1:11" x14ac:dyDescent="0.2">
      <c r="A149" s="2">
        <v>340488439</v>
      </c>
      <c r="B149" t="s">
        <v>273</v>
      </c>
      <c r="C149" t="s">
        <v>18</v>
      </c>
      <c r="D149" t="s">
        <v>19</v>
      </c>
      <c r="E149" t="s">
        <v>21</v>
      </c>
      <c r="F149" t="s">
        <v>20</v>
      </c>
      <c r="G149" t="s">
        <v>20</v>
      </c>
      <c r="H149" t="s">
        <v>20</v>
      </c>
      <c r="J149" t="s">
        <v>21</v>
      </c>
      <c r="K149" t="s">
        <v>21</v>
      </c>
    </row>
    <row r="150" spans="1:11" x14ac:dyDescent="0.2">
      <c r="A150" s="2">
        <v>340488855</v>
      </c>
      <c r="C150" t="s">
        <v>25</v>
      </c>
      <c r="D150" t="s">
        <v>19</v>
      </c>
      <c r="E150" t="s">
        <v>21</v>
      </c>
      <c r="F150" t="s">
        <v>21</v>
      </c>
      <c r="G150" t="s">
        <v>20</v>
      </c>
      <c r="H150" t="s">
        <v>20</v>
      </c>
      <c r="J150" t="s">
        <v>21</v>
      </c>
      <c r="K150" t="s">
        <v>21</v>
      </c>
    </row>
    <row r="151" spans="1:11" x14ac:dyDescent="0.2">
      <c r="A151" s="2">
        <v>340488993</v>
      </c>
      <c r="B151" t="s">
        <v>267</v>
      </c>
      <c r="C151" t="s">
        <v>18</v>
      </c>
      <c r="D151" t="s">
        <v>19</v>
      </c>
      <c r="E151" t="s">
        <v>20</v>
      </c>
      <c r="F151" t="s">
        <v>20</v>
      </c>
      <c r="G151" t="s">
        <v>20</v>
      </c>
      <c r="H151" t="s">
        <v>20</v>
      </c>
      <c r="J151" t="s">
        <v>21</v>
      </c>
      <c r="K151" t="s">
        <v>21</v>
      </c>
    </row>
    <row r="152" spans="1:11" x14ac:dyDescent="0.2">
      <c r="A152" s="2">
        <v>340489118</v>
      </c>
      <c r="B152" t="s">
        <v>45</v>
      </c>
      <c r="C152" t="s">
        <v>25</v>
      </c>
      <c r="D152" t="s">
        <v>19</v>
      </c>
      <c r="E152" t="s">
        <v>21</v>
      </c>
      <c r="F152" t="s">
        <v>21</v>
      </c>
      <c r="G152" t="s">
        <v>20</v>
      </c>
      <c r="H152" t="s">
        <v>20</v>
      </c>
      <c r="J152" t="s">
        <v>21</v>
      </c>
      <c r="K152" t="s">
        <v>21</v>
      </c>
    </row>
    <row r="153" spans="1:11" x14ac:dyDescent="0.2">
      <c r="A153" s="2">
        <v>340489285</v>
      </c>
      <c r="B153" t="s">
        <v>75</v>
      </c>
      <c r="C153" t="s">
        <v>18</v>
      </c>
      <c r="D153" t="s">
        <v>19</v>
      </c>
      <c r="E153" t="s">
        <v>21</v>
      </c>
      <c r="F153" t="s">
        <v>20</v>
      </c>
      <c r="G153" t="s">
        <v>20</v>
      </c>
      <c r="H153" t="s">
        <v>20</v>
      </c>
      <c r="J153" t="s">
        <v>21</v>
      </c>
      <c r="K153" t="s">
        <v>21</v>
      </c>
    </row>
    <row r="154" spans="1:11" x14ac:dyDescent="0.2">
      <c r="A154" s="2">
        <v>340491845</v>
      </c>
      <c r="C154" t="s">
        <v>25</v>
      </c>
      <c r="D154" t="s">
        <v>19</v>
      </c>
      <c r="E154" t="s">
        <v>21</v>
      </c>
      <c r="F154" t="s">
        <v>20</v>
      </c>
      <c r="G154" t="s">
        <v>20</v>
      </c>
      <c r="H154" t="s">
        <v>20</v>
      </c>
      <c r="J154" t="s">
        <v>21</v>
      </c>
      <c r="K154" t="s">
        <v>21</v>
      </c>
    </row>
    <row r="155" spans="1:11" x14ac:dyDescent="0.2">
      <c r="A155" s="2">
        <v>340492491</v>
      </c>
      <c r="B155" t="s">
        <v>17</v>
      </c>
      <c r="C155" t="s">
        <v>18</v>
      </c>
      <c r="D155" t="s">
        <v>19</v>
      </c>
      <c r="E155" t="s">
        <v>21</v>
      </c>
      <c r="F155" t="s">
        <v>20</v>
      </c>
      <c r="G155" t="s">
        <v>20</v>
      </c>
      <c r="H155" t="s">
        <v>20</v>
      </c>
      <c r="J155" t="s">
        <v>21</v>
      </c>
      <c r="K155" t="s">
        <v>21</v>
      </c>
    </row>
    <row r="156" spans="1:11" x14ac:dyDescent="0.2">
      <c r="A156" s="2">
        <v>340492892</v>
      </c>
      <c r="B156" t="s">
        <v>17</v>
      </c>
      <c r="C156" t="s">
        <v>18</v>
      </c>
      <c r="D156" t="s">
        <v>19</v>
      </c>
      <c r="E156" t="s">
        <v>21</v>
      </c>
      <c r="F156" t="s">
        <v>20</v>
      </c>
      <c r="G156" t="s">
        <v>20</v>
      </c>
      <c r="H156" t="s">
        <v>20</v>
      </c>
      <c r="J156" t="s">
        <v>21</v>
      </c>
      <c r="K156" t="s">
        <v>21</v>
      </c>
    </row>
    <row r="157" spans="1:11" x14ac:dyDescent="0.2">
      <c r="A157" s="2">
        <v>340493399</v>
      </c>
      <c r="C157" t="s">
        <v>25</v>
      </c>
      <c r="D157" t="s">
        <v>19</v>
      </c>
      <c r="E157" t="s">
        <v>21</v>
      </c>
      <c r="F157" t="s">
        <v>20</v>
      </c>
      <c r="G157" t="s">
        <v>20</v>
      </c>
      <c r="H157" t="s">
        <v>20</v>
      </c>
      <c r="J157" t="s">
        <v>21</v>
      </c>
      <c r="K157" t="s">
        <v>21</v>
      </c>
    </row>
    <row r="158" spans="1:11" x14ac:dyDescent="0.2">
      <c r="A158" s="2">
        <v>340494743</v>
      </c>
      <c r="B158" t="s">
        <v>41</v>
      </c>
      <c r="C158" t="s">
        <v>18</v>
      </c>
      <c r="D158" t="s">
        <v>19</v>
      </c>
      <c r="E158" t="s">
        <v>21</v>
      </c>
      <c r="F158" t="s">
        <v>20</v>
      </c>
      <c r="G158" t="s">
        <v>20</v>
      </c>
      <c r="H158" t="s">
        <v>20</v>
      </c>
      <c r="J158" t="s">
        <v>21</v>
      </c>
      <c r="K158" t="s">
        <v>21</v>
      </c>
    </row>
    <row r="159" spans="1:11" x14ac:dyDescent="0.2">
      <c r="A159" s="2">
        <v>340494917</v>
      </c>
      <c r="B159" t="s">
        <v>84</v>
      </c>
      <c r="C159" t="s">
        <v>25</v>
      </c>
      <c r="D159" t="s">
        <v>19</v>
      </c>
      <c r="E159" t="s">
        <v>21</v>
      </c>
      <c r="F159" t="s">
        <v>21</v>
      </c>
      <c r="G159" t="s">
        <v>20</v>
      </c>
      <c r="H159" t="s">
        <v>20</v>
      </c>
      <c r="J159" t="s">
        <v>21</v>
      </c>
      <c r="K159" t="s">
        <v>21</v>
      </c>
    </row>
    <row r="160" spans="1:11" x14ac:dyDescent="0.2">
      <c r="A160" s="2">
        <v>340494937</v>
      </c>
      <c r="B160" t="s">
        <v>84</v>
      </c>
      <c r="C160" t="s">
        <v>18</v>
      </c>
      <c r="D160" t="s">
        <v>19</v>
      </c>
      <c r="E160" t="s">
        <v>21</v>
      </c>
      <c r="F160" t="s">
        <v>21</v>
      </c>
      <c r="G160" t="s">
        <v>20</v>
      </c>
      <c r="H160" t="s">
        <v>20</v>
      </c>
      <c r="J160" t="s">
        <v>21</v>
      </c>
      <c r="K160" t="s">
        <v>21</v>
      </c>
    </row>
    <row r="161" spans="1:11" x14ac:dyDescent="0.2">
      <c r="A161" s="2">
        <v>340495337</v>
      </c>
      <c r="B161" t="s">
        <v>75</v>
      </c>
      <c r="C161" t="s">
        <v>25</v>
      </c>
      <c r="D161" t="s">
        <v>19</v>
      </c>
      <c r="E161" t="s">
        <v>21</v>
      </c>
      <c r="F161" t="s">
        <v>20</v>
      </c>
      <c r="G161" t="s">
        <v>20</v>
      </c>
      <c r="H161" t="s">
        <v>20</v>
      </c>
      <c r="J161" t="s">
        <v>21</v>
      </c>
      <c r="K161" t="s">
        <v>21</v>
      </c>
    </row>
    <row r="162" spans="1:11" x14ac:dyDescent="0.2">
      <c r="A162" s="2">
        <v>340495811</v>
      </c>
      <c r="B162" t="s">
        <v>17</v>
      </c>
      <c r="C162" t="s">
        <v>18</v>
      </c>
      <c r="D162" t="s">
        <v>19</v>
      </c>
      <c r="E162" t="s">
        <v>21</v>
      </c>
      <c r="F162" t="s">
        <v>20</v>
      </c>
      <c r="G162" t="s">
        <v>20</v>
      </c>
      <c r="H162" t="s">
        <v>20</v>
      </c>
      <c r="J162" t="s">
        <v>21</v>
      </c>
      <c r="K162" t="s">
        <v>21</v>
      </c>
    </row>
    <row r="163" spans="1:11" x14ac:dyDescent="0.2">
      <c r="A163" s="2">
        <v>340495825</v>
      </c>
      <c r="B163" t="s">
        <v>17</v>
      </c>
      <c r="C163" t="s">
        <v>25</v>
      </c>
      <c r="D163" t="s">
        <v>19</v>
      </c>
      <c r="E163" t="s">
        <v>20</v>
      </c>
      <c r="F163" t="s">
        <v>20</v>
      </c>
      <c r="G163" t="s">
        <v>20</v>
      </c>
      <c r="H163" t="s">
        <v>20</v>
      </c>
      <c r="J163" t="s">
        <v>21</v>
      </c>
      <c r="K163" t="s">
        <v>21</v>
      </c>
    </row>
    <row r="164" spans="1:11" x14ac:dyDescent="0.2">
      <c r="A164" s="2">
        <v>340495884</v>
      </c>
      <c r="C164" t="s">
        <v>18</v>
      </c>
      <c r="D164" t="s">
        <v>19</v>
      </c>
      <c r="E164" t="s">
        <v>21</v>
      </c>
      <c r="F164" t="s">
        <v>20</v>
      </c>
      <c r="G164" t="s">
        <v>20</v>
      </c>
      <c r="H164" t="s">
        <v>20</v>
      </c>
      <c r="J164" t="s">
        <v>21</v>
      </c>
      <c r="K164" t="s">
        <v>21</v>
      </c>
    </row>
    <row r="165" spans="1:11" x14ac:dyDescent="0.2">
      <c r="A165" s="2">
        <v>340498825</v>
      </c>
      <c r="C165" t="s">
        <v>25</v>
      </c>
      <c r="D165" t="s">
        <v>19</v>
      </c>
      <c r="E165" t="s">
        <v>21</v>
      </c>
      <c r="F165" t="s">
        <v>21</v>
      </c>
      <c r="G165" t="s">
        <v>20</v>
      </c>
      <c r="H165" t="s">
        <v>20</v>
      </c>
      <c r="J165" t="s">
        <v>21</v>
      </c>
      <c r="K165" t="s">
        <v>21</v>
      </c>
    </row>
    <row r="166" spans="1:11" x14ac:dyDescent="0.2">
      <c r="A166" s="2">
        <v>340499272</v>
      </c>
      <c r="C166" t="s">
        <v>18</v>
      </c>
      <c r="D166" t="s">
        <v>19</v>
      </c>
      <c r="E166" t="s">
        <v>21</v>
      </c>
      <c r="F166" t="s">
        <v>20</v>
      </c>
      <c r="G166" t="s">
        <v>20</v>
      </c>
      <c r="H166" t="s">
        <v>20</v>
      </c>
      <c r="J166" t="s">
        <v>21</v>
      </c>
      <c r="K166" t="s">
        <v>21</v>
      </c>
    </row>
    <row r="167" spans="1:11" x14ac:dyDescent="0.2">
      <c r="A167" s="2">
        <v>340499809</v>
      </c>
      <c r="B167" t="s">
        <v>17</v>
      </c>
      <c r="C167" t="s">
        <v>18</v>
      </c>
      <c r="D167" t="s">
        <v>19</v>
      </c>
      <c r="E167" t="s">
        <v>20</v>
      </c>
      <c r="F167" t="s">
        <v>20</v>
      </c>
      <c r="G167" t="s">
        <v>20</v>
      </c>
      <c r="H167" t="s">
        <v>20</v>
      </c>
      <c r="J167" t="s">
        <v>21</v>
      </c>
      <c r="K167" t="s">
        <v>21</v>
      </c>
    </row>
    <row r="168" spans="1:11" x14ac:dyDescent="0.2">
      <c r="A168" s="2">
        <v>340501486</v>
      </c>
      <c r="B168" t="s">
        <v>103</v>
      </c>
      <c r="C168" t="s">
        <v>18</v>
      </c>
      <c r="D168" t="s">
        <v>19</v>
      </c>
      <c r="E168" t="s">
        <v>21</v>
      </c>
      <c r="F168" t="s">
        <v>20</v>
      </c>
      <c r="G168" t="s">
        <v>20</v>
      </c>
      <c r="H168" t="s">
        <v>20</v>
      </c>
      <c r="J168" t="s">
        <v>21</v>
      </c>
      <c r="K168" t="s">
        <v>21</v>
      </c>
    </row>
    <row r="169" spans="1:11" x14ac:dyDescent="0.2">
      <c r="A169" s="2">
        <v>340501590</v>
      </c>
      <c r="C169" t="s">
        <v>18</v>
      </c>
      <c r="D169" t="s">
        <v>19</v>
      </c>
      <c r="E169" t="s">
        <v>21</v>
      </c>
      <c r="F169" t="s">
        <v>21</v>
      </c>
      <c r="G169" t="s">
        <v>20</v>
      </c>
      <c r="H169" t="s">
        <v>20</v>
      </c>
      <c r="J169" t="s">
        <v>21</v>
      </c>
      <c r="K169" t="s">
        <v>21</v>
      </c>
    </row>
    <row r="170" spans="1:11" x14ac:dyDescent="0.2">
      <c r="A170" s="2">
        <v>340502274</v>
      </c>
      <c r="C170" t="s">
        <v>25</v>
      </c>
      <c r="D170" t="s">
        <v>19</v>
      </c>
      <c r="E170" t="s">
        <v>21</v>
      </c>
      <c r="F170" t="s">
        <v>20</v>
      </c>
      <c r="G170" t="s">
        <v>20</v>
      </c>
      <c r="H170" t="s">
        <v>20</v>
      </c>
      <c r="J170" t="s">
        <v>21</v>
      </c>
      <c r="K170" t="s">
        <v>21</v>
      </c>
    </row>
    <row r="171" spans="1:11" x14ac:dyDescent="0.2">
      <c r="A171" s="2">
        <v>340502293</v>
      </c>
      <c r="C171" t="s">
        <v>25</v>
      </c>
      <c r="D171" t="s">
        <v>19</v>
      </c>
      <c r="E171" t="s">
        <v>21</v>
      </c>
      <c r="F171" t="s">
        <v>21</v>
      </c>
      <c r="G171" t="s">
        <v>20</v>
      </c>
      <c r="H171" t="s">
        <v>20</v>
      </c>
      <c r="J171" t="s">
        <v>21</v>
      </c>
      <c r="K171" t="s">
        <v>21</v>
      </c>
    </row>
    <row r="172" spans="1:11" x14ac:dyDescent="0.2">
      <c r="A172" s="2">
        <v>340502428</v>
      </c>
      <c r="C172" t="s">
        <v>18</v>
      </c>
      <c r="D172" t="s">
        <v>19</v>
      </c>
      <c r="E172" t="s">
        <v>21</v>
      </c>
      <c r="F172" t="s">
        <v>21</v>
      </c>
      <c r="G172" t="s">
        <v>20</v>
      </c>
      <c r="H172" t="s">
        <v>20</v>
      </c>
      <c r="J172" t="s">
        <v>21</v>
      </c>
      <c r="K172" t="s">
        <v>21</v>
      </c>
    </row>
    <row r="173" spans="1:11" x14ac:dyDescent="0.2">
      <c r="A173" s="2">
        <v>340503140</v>
      </c>
      <c r="B173" t="s">
        <v>75</v>
      </c>
      <c r="C173" t="s">
        <v>18</v>
      </c>
      <c r="D173" t="s">
        <v>19</v>
      </c>
      <c r="E173" t="s">
        <v>21</v>
      </c>
      <c r="F173" t="s">
        <v>20</v>
      </c>
      <c r="G173" t="s">
        <v>20</v>
      </c>
      <c r="H173" t="s">
        <v>20</v>
      </c>
      <c r="J173" t="s">
        <v>21</v>
      </c>
      <c r="K173" t="s">
        <v>21</v>
      </c>
    </row>
    <row r="174" spans="1:11" x14ac:dyDescent="0.2">
      <c r="A174" s="2">
        <v>340503711</v>
      </c>
      <c r="B174" t="s">
        <v>274</v>
      </c>
      <c r="C174" t="s">
        <v>25</v>
      </c>
      <c r="D174" t="s">
        <v>19</v>
      </c>
      <c r="E174" t="s">
        <v>21</v>
      </c>
      <c r="F174" t="s">
        <v>20</v>
      </c>
      <c r="G174" t="s">
        <v>20</v>
      </c>
      <c r="H174" t="s">
        <v>20</v>
      </c>
      <c r="J174" t="s">
        <v>21</v>
      </c>
      <c r="K174" t="s">
        <v>21</v>
      </c>
    </row>
    <row r="175" spans="1:11" x14ac:dyDescent="0.2">
      <c r="A175" s="2">
        <v>340504007</v>
      </c>
      <c r="B175" t="s">
        <v>105</v>
      </c>
      <c r="C175" t="s">
        <v>18</v>
      </c>
      <c r="D175" t="s">
        <v>19</v>
      </c>
      <c r="E175" t="s">
        <v>20</v>
      </c>
      <c r="F175" t="s">
        <v>20</v>
      </c>
      <c r="G175" t="s">
        <v>20</v>
      </c>
      <c r="H175" t="s">
        <v>20</v>
      </c>
      <c r="J175" t="s">
        <v>21</v>
      </c>
      <c r="K175" t="s">
        <v>21</v>
      </c>
    </row>
    <row r="176" spans="1:11" x14ac:dyDescent="0.2">
      <c r="A176" s="2">
        <v>340504270</v>
      </c>
      <c r="B176" t="s">
        <v>70</v>
      </c>
      <c r="C176" t="s">
        <v>25</v>
      </c>
      <c r="D176" t="s">
        <v>19</v>
      </c>
      <c r="E176" t="s">
        <v>21</v>
      </c>
      <c r="F176" t="s">
        <v>20</v>
      </c>
      <c r="G176" t="s">
        <v>20</v>
      </c>
      <c r="H176" t="s">
        <v>20</v>
      </c>
      <c r="J176" t="s">
        <v>21</v>
      </c>
      <c r="K176" t="s">
        <v>21</v>
      </c>
    </row>
    <row r="177" spans="1:11" x14ac:dyDescent="0.2">
      <c r="A177" s="2">
        <v>340504273</v>
      </c>
      <c r="C177" t="s">
        <v>25</v>
      </c>
      <c r="D177" t="s">
        <v>19</v>
      </c>
      <c r="E177" t="s">
        <v>21</v>
      </c>
      <c r="F177" t="s">
        <v>20</v>
      </c>
      <c r="G177" t="s">
        <v>20</v>
      </c>
      <c r="H177" t="s">
        <v>20</v>
      </c>
      <c r="J177" t="s">
        <v>21</v>
      </c>
      <c r="K177" t="s">
        <v>21</v>
      </c>
    </row>
    <row r="178" spans="1:11" x14ac:dyDescent="0.2">
      <c r="A178" s="2">
        <v>340505076</v>
      </c>
      <c r="B178" t="s">
        <v>84</v>
      </c>
      <c r="C178" t="s">
        <v>25</v>
      </c>
      <c r="D178" t="s">
        <v>19</v>
      </c>
      <c r="E178" t="s">
        <v>21</v>
      </c>
      <c r="F178" t="s">
        <v>21</v>
      </c>
      <c r="G178" t="s">
        <v>20</v>
      </c>
      <c r="H178" t="s">
        <v>20</v>
      </c>
      <c r="J178" t="s">
        <v>21</v>
      </c>
      <c r="K178" t="s">
        <v>21</v>
      </c>
    </row>
    <row r="179" spans="1:11" x14ac:dyDescent="0.2">
      <c r="A179" s="2">
        <v>340505776</v>
      </c>
      <c r="B179" t="s">
        <v>50</v>
      </c>
      <c r="C179" t="s">
        <v>18</v>
      </c>
      <c r="D179" t="s">
        <v>19</v>
      </c>
      <c r="E179" t="s">
        <v>20</v>
      </c>
      <c r="F179" t="s">
        <v>20</v>
      </c>
      <c r="G179" t="s">
        <v>20</v>
      </c>
      <c r="H179" t="s">
        <v>20</v>
      </c>
      <c r="J179" t="s">
        <v>21</v>
      </c>
      <c r="K179" t="s">
        <v>21</v>
      </c>
    </row>
    <row r="180" spans="1:11" x14ac:dyDescent="0.2">
      <c r="A180" s="2">
        <v>340509092</v>
      </c>
      <c r="B180" t="s">
        <v>50</v>
      </c>
      <c r="C180" t="s">
        <v>18</v>
      </c>
      <c r="D180" t="s">
        <v>19</v>
      </c>
      <c r="E180" t="s">
        <v>20</v>
      </c>
      <c r="F180" t="s">
        <v>20</v>
      </c>
      <c r="G180" t="s">
        <v>20</v>
      </c>
      <c r="H180" t="s">
        <v>20</v>
      </c>
      <c r="J180" t="s">
        <v>21</v>
      </c>
      <c r="K180" t="s">
        <v>21</v>
      </c>
    </row>
    <row r="181" spans="1:11" x14ac:dyDescent="0.2">
      <c r="A181" s="2">
        <v>340510078</v>
      </c>
      <c r="B181" t="s">
        <v>75</v>
      </c>
      <c r="C181" t="s">
        <v>18</v>
      </c>
      <c r="D181" t="s">
        <v>19</v>
      </c>
      <c r="E181" t="s">
        <v>21</v>
      </c>
      <c r="F181" t="s">
        <v>21</v>
      </c>
      <c r="G181" t="s">
        <v>20</v>
      </c>
      <c r="H181" t="s">
        <v>20</v>
      </c>
      <c r="J181" t="s">
        <v>21</v>
      </c>
      <c r="K181" t="s">
        <v>21</v>
      </c>
    </row>
    <row r="182" spans="1:11" x14ac:dyDescent="0.2">
      <c r="A182" s="2">
        <v>340510334</v>
      </c>
      <c r="B182" t="s">
        <v>275</v>
      </c>
      <c r="C182" t="s">
        <v>18</v>
      </c>
      <c r="D182" t="s">
        <v>19</v>
      </c>
      <c r="E182" t="s">
        <v>20</v>
      </c>
      <c r="F182" t="s">
        <v>20</v>
      </c>
      <c r="G182" t="s">
        <v>20</v>
      </c>
      <c r="H182" t="s">
        <v>20</v>
      </c>
      <c r="J182" t="s">
        <v>21</v>
      </c>
      <c r="K182" t="s">
        <v>21</v>
      </c>
    </row>
    <row r="183" spans="1:11" x14ac:dyDescent="0.2">
      <c r="A183" s="2">
        <v>340511784</v>
      </c>
      <c r="B183" t="s">
        <v>17</v>
      </c>
      <c r="C183" t="s">
        <v>18</v>
      </c>
      <c r="D183" t="s">
        <v>19</v>
      </c>
      <c r="E183" t="s">
        <v>20</v>
      </c>
      <c r="F183" t="s">
        <v>20</v>
      </c>
      <c r="G183" t="s">
        <v>20</v>
      </c>
      <c r="H183" t="s">
        <v>20</v>
      </c>
      <c r="J183" t="s">
        <v>21</v>
      </c>
      <c r="K183" t="s">
        <v>21</v>
      </c>
    </row>
    <row r="184" spans="1:11" x14ac:dyDescent="0.2">
      <c r="A184" s="2">
        <v>340512592</v>
      </c>
      <c r="B184" t="s">
        <v>70</v>
      </c>
      <c r="C184" t="s">
        <v>18</v>
      </c>
      <c r="D184" t="s">
        <v>19</v>
      </c>
      <c r="E184" t="s">
        <v>21</v>
      </c>
      <c r="F184" t="s">
        <v>21</v>
      </c>
      <c r="G184" t="s">
        <v>20</v>
      </c>
      <c r="H184" t="s">
        <v>20</v>
      </c>
      <c r="J184" t="s">
        <v>21</v>
      </c>
      <c r="K184" t="s">
        <v>21</v>
      </c>
    </row>
    <row r="185" spans="1:11" x14ac:dyDescent="0.2">
      <c r="A185" s="2">
        <v>340513674</v>
      </c>
      <c r="C185" t="s">
        <v>25</v>
      </c>
      <c r="D185" t="s">
        <v>19</v>
      </c>
      <c r="E185" t="s">
        <v>21</v>
      </c>
      <c r="F185" t="s">
        <v>20</v>
      </c>
      <c r="G185" t="s">
        <v>20</v>
      </c>
      <c r="H185" t="s">
        <v>20</v>
      </c>
      <c r="J185" t="s">
        <v>21</v>
      </c>
      <c r="K185" t="s">
        <v>21</v>
      </c>
    </row>
    <row r="186" spans="1:11" x14ac:dyDescent="0.2">
      <c r="A186" s="2">
        <v>340514568</v>
      </c>
      <c r="B186" t="s">
        <v>108</v>
      </c>
      <c r="C186" t="s">
        <v>18</v>
      </c>
      <c r="D186" t="s">
        <v>19</v>
      </c>
      <c r="E186" t="s">
        <v>20</v>
      </c>
      <c r="F186" t="s">
        <v>20</v>
      </c>
      <c r="G186" t="s">
        <v>20</v>
      </c>
      <c r="H186" t="s">
        <v>20</v>
      </c>
      <c r="J186" t="s">
        <v>21</v>
      </c>
      <c r="K186" t="s">
        <v>21</v>
      </c>
    </row>
    <row r="187" spans="1:11" x14ac:dyDescent="0.2">
      <c r="A187" s="2">
        <v>340514676</v>
      </c>
      <c r="C187" t="s">
        <v>18</v>
      </c>
      <c r="D187" t="s">
        <v>19</v>
      </c>
      <c r="E187" t="s">
        <v>20</v>
      </c>
      <c r="F187" t="s">
        <v>20</v>
      </c>
      <c r="G187" t="s">
        <v>20</v>
      </c>
      <c r="H187" t="s">
        <v>20</v>
      </c>
      <c r="J187" t="s">
        <v>21</v>
      </c>
      <c r="K187" t="s">
        <v>21</v>
      </c>
    </row>
    <row r="188" spans="1:11" x14ac:dyDescent="0.2">
      <c r="A188" s="2">
        <v>340517521</v>
      </c>
      <c r="B188" t="s">
        <v>109</v>
      </c>
      <c r="C188" t="s">
        <v>25</v>
      </c>
      <c r="D188" t="s">
        <v>19</v>
      </c>
      <c r="E188" t="s">
        <v>21</v>
      </c>
      <c r="F188" t="s">
        <v>20</v>
      </c>
      <c r="G188" t="s">
        <v>20</v>
      </c>
      <c r="H188" t="s">
        <v>20</v>
      </c>
      <c r="J188" t="s">
        <v>21</v>
      </c>
      <c r="K188" t="s">
        <v>21</v>
      </c>
    </row>
    <row r="189" spans="1:11" x14ac:dyDescent="0.2">
      <c r="A189" s="2">
        <v>340517813</v>
      </c>
      <c r="C189" t="s">
        <v>25</v>
      </c>
      <c r="D189" t="s">
        <v>19</v>
      </c>
      <c r="E189" t="s">
        <v>21</v>
      </c>
      <c r="F189" t="s">
        <v>21</v>
      </c>
      <c r="G189" t="s">
        <v>20</v>
      </c>
      <c r="H189" t="s">
        <v>20</v>
      </c>
      <c r="J189" t="s">
        <v>21</v>
      </c>
      <c r="K189" t="s">
        <v>21</v>
      </c>
    </row>
    <row r="190" spans="1:11" x14ac:dyDescent="0.2">
      <c r="A190" s="2">
        <v>340518143</v>
      </c>
      <c r="B190" t="s">
        <v>110</v>
      </c>
      <c r="C190" t="s">
        <v>18</v>
      </c>
      <c r="D190" t="s">
        <v>19</v>
      </c>
      <c r="E190" t="s">
        <v>21</v>
      </c>
      <c r="F190" t="s">
        <v>20</v>
      </c>
      <c r="G190" t="s">
        <v>20</v>
      </c>
      <c r="H190" t="s">
        <v>20</v>
      </c>
      <c r="J190" t="s">
        <v>21</v>
      </c>
      <c r="K190" t="s">
        <v>21</v>
      </c>
    </row>
    <row r="191" spans="1:11" x14ac:dyDescent="0.2">
      <c r="A191" s="2">
        <v>340520782</v>
      </c>
      <c r="B191" t="s">
        <v>276</v>
      </c>
      <c r="C191" t="s">
        <v>25</v>
      </c>
      <c r="D191" t="s">
        <v>19</v>
      </c>
      <c r="E191" t="s">
        <v>21</v>
      </c>
      <c r="F191" t="s">
        <v>20</v>
      </c>
      <c r="G191" t="s">
        <v>20</v>
      </c>
      <c r="H191" t="s">
        <v>20</v>
      </c>
      <c r="J191" t="s">
        <v>21</v>
      </c>
      <c r="K191" t="s">
        <v>21</v>
      </c>
    </row>
    <row r="192" spans="1:11" x14ac:dyDescent="0.2">
      <c r="A192" s="2">
        <v>340521045</v>
      </c>
      <c r="B192" t="s">
        <v>275</v>
      </c>
      <c r="C192" t="s">
        <v>18</v>
      </c>
      <c r="D192" t="s">
        <v>19</v>
      </c>
      <c r="E192" t="s">
        <v>21</v>
      </c>
      <c r="F192" t="s">
        <v>20</v>
      </c>
      <c r="G192" t="s">
        <v>20</v>
      </c>
      <c r="H192" t="s">
        <v>20</v>
      </c>
      <c r="J192" t="s">
        <v>21</v>
      </c>
      <c r="K192" t="s">
        <v>21</v>
      </c>
    </row>
    <row r="193" spans="1:11" x14ac:dyDescent="0.2">
      <c r="A193" s="2">
        <v>340521057</v>
      </c>
      <c r="B193" t="s">
        <v>275</v>
      </c>
      <c r="C193" t="s">
        <v>18</v>
      </c>
      <c r="D193" t="s">
        <v>19</v>
      </c>
      <c r="E193" t="s">
        <v>20</v>
      </c>
      <c r="F193" t="s">
        <v>20</v>
      </c>
      <c r="G193" t="s">
        <v>20</v>
      </c>
      <c r="H193" t="s">
        <v>20</v>
      </c>
      <c r="J193" t="s">
        <v>21</v>
      </c>
      <c r="K193" t="s">
        <v>21</v>
      </c>
    </row>
    <row r="194" spans="1:11" x14ac:dyDescent="0.2">
      <c r="A194" s="2">
        <v>340524794</v>
      </c>
      <c r="B194" t="s">
        <v>17</v>
      </c>
      <c r="C194" t="s">
        <v>18</v>
      </c>
      <c r="D194" t="s">
        <v>19</v>
      </c>
      <c r="E194" t="s">
        <v>20</v>
      </c>
      <c r="F194" t="s">
        <v>20</v>
      </c>
      <c r="G194" t="s">
        <v>20</v>
      </c>
      <c r="H194" t="s">
        <v>20</v>
      </c>
      <c r="J194" t="s">
        <v>21</v>
      </c>
      <c r="K194" t="s">
        <v>21</v>
      </c>
    </row>
    <row r="195" spans="1:11" x14ac:dyDescent="0.2">
      <c r="A195" s="2">
        <v>340524895</v>
      </c>
      <c r="B195" t="s">
        <v>70</v>
      </c>
      <c r="C195" t="s">
        <v>18</v>
      </c>
      <c r="D195" t="s">
        <v>19</v>
      </c>
      <c r="E195" t="s">
        <v>20</v>
      </c>
      <c r="F195" t="s">
        <v>20</v>
      </c>
      <c r="G195" t="s">
        <v>20</v>
      </c>
      <c r="H195" t="s">
        <v>20</v>
      </c>
      <c r="J195" t="s">
        <v>21</v>
      </c>
      <c r="K195" t="s">
        <v>21</v>
      </c>
    </row>
    <row r="196" spans="1:11" x14ac:dyDescent="0.2">
      <c r="A196" s="2">
        <v>340527340</v>
      </c>
      <c r="B196" t="s">
        <v>275</v>
      </c>
      <c r="C196" t="s">
        <v>18</v>
      </c>
      <c r="D196" t="s">
        <v>19</v>
      </c>
      <c r="E196" t="s">
        <v>21</v>
      </c>
      <c r="F196" t="s">
        <v>20</v>
      </c>
      <c r="G196" t="s">
        <v>20</v>
      </c>
      <c r="H196" t="s">
        <v>20</v>
      </c>
      <c r="J196" t="s">
        <v>21</v>
      </c>
      <c r="K196" t="s">
        <v>21</v>
      </c>
    </row>
    <row r="197" spans="1:11" x14ac:dyDescent="0.2">
      <c r="A197" s="2">
        <v>340527711</v>
      </c>
      <c r="B197" t="s">
        <v>275</v>
      </c>
      <c r="C197" t="s">
        <v>18</v>
      </c>
      <c r="D197" t="s">
        <v>19</v>
      </c>
      <c r="E197" t="s">
        <v>21</v>
      </c>
      <c r="F197" t="s">
        <v>21</v>
      </c>
      <c r="G197" t="s">
        <v>20</v>
      </c>
      <c r="H197" t="s">
        <v>20</v>
      </c>
      <c r="J197" t="s">
        <v>21</v>
      </c>
      <c r="K197" t="s">
        <v>21</v>
      </c>
    </row>
    <row r="198" spans="1:11" x14ac:dyDescent="0.2">
      <c r="A198" s="2">
        <v>340527712</v>
      </c>
      <c r="C198" t="s">
        <v>18</v>
      </c>
      <c r="D198" t="s">
        <v>19</v>
      </c>
      <c r="E198" t="s">
        <v>21</v>
      </c>
      <c r="F198" t="s">
        <v>21</v>
      </c>
      <c r="G198" t="s">
        <v>20</v>
      </c>
      <c r="H198" t="s">
        <v>20</v>
      </c>
      <c r="J198" t="s">
        <v>21</v>
      </c>
      <c r="K198" t="s">
        <v>21</v>
      </c>
    </row>
    <row r="199" spans="1:11" x14ac:dyDescent="0.2">
      <c r="A199" s="2">
        <v>340528042</v>
      </c>
      <c r="B199" t="s">
        <v>17</v>
      </c>
      <c r="C199" t="s">
        <v>18</v>
      </c>
      <c r="D199" t="s">
        <v>19</v>
      </c>
      <c r="E199" t="s">
        <v>20</v>
      </c>
      <c r="F199" t="s">
        <v>20</v>
      </c>
      <c r="G199" t="s">
        <v>20</v>
      </c>
      <c r="H199" t="s">
        <v>20</v>
      </c>
      <c r="J199" t="s">
        <v>21</v>
      </c>
      <c r="K199" t="s">
        <v>21</v>
      </c>
    </row>
    <row r="200" spans="1:11" x14ac:dyDescent="0.2">
      <c r="A200" s="2">
        <v>340528043</v>
      </c>
      <c r="B200" t="s">
        <v>116</v>
      </c>
      <c r="C200" t="s">
        <v>18</v>
      </c>
      <c r="D200" t="s">
        <v>19</v>
      </c>
      <c r="E200" t="s">
        <v>20</v>
      </c>
      <c r="F200" t="s">
        <v>20</v>
      </c>
      <c r="G200" t="s">
        <v>20</v>
      </c>
      <c r="H200" t="s">
        <v>20</v>
      </c>
      <c r="J200" t="s">
        <v>21</v>
      </c>
      <c r="K200" t="s">
        <v>21</v>
      </c>
    </row>
    <row r="201" spans="1:11" x14ac:dyDescent="0.2">
      <c r="A201" s="2">
        <v>340528161</v>
      </c>
      <c r="C201" t="s">
        <v>18</v>
      </c>
      <c r="D201" t="s">
        <v>19</v>
      </c>
      <c r="E201" t="s">
        <v>20</v>
      </c>
      <c r="F201" t="s">
        <v>20</v>
      </c>
      <c r="G201" t="s">
        <v>20</v>
      </c>
      <c r="H201" t="s">
        <v>20</v>
      </c>
      <c r="J201" t="s">
        <v>21</v>
      </c>
      <c r="K201" t="s">
        <v>21</v>
      </c>
    </row>
    <row r="202" spans="1:11" x14ac:dyDescent="0.2">
      <c r="A202" s="2">
        <v>340528874</v>
      </c>
      <c r="B202" t="s">
        <v>117</v>
      </c>
      <c r="C202" t="s">
        <v>18</v>
      </c>
      <c r="D202" t="s">
        <v>19</v>
      </c>
      <c r="E202" t="s">
        <v>21</v>
      </c>
      <c r="F202" t="s">
        <v>20</v>
      </c>
      <c r="G202" t="s">
        <v>20</v>
      </c>
      <c r="H202" t="s">
        <v>20</v>
      </c>
      <c r="J202" t="s">
        <v>21</v>
      </c>
      <c r="K202" t="s">
        <v>21</v>
      </c>
    </row>
    <row r="203" spans="1:11" x14ac:dyDescent="0.2">
      <c r="A203" s="2">
        <v>340529402</v>
      </c>
      <c r="B203" t="s">
        <v>17</v>
      </c>
      <c r="C203" t="s">
        <v>18</v>
      </c>
      <c r="D203" t="s">
        <v>19</v>
      </c>
      <c r="E203" t="s">
        <v>20</v>
      </c>
      <c r="F203" t="s">
        <v>20</v>
      </c>
      <c r="G203" t="s">
        <v>20</v>
      </c>
      <c r="H203" t="s">
        <v>20</v>
      </c>
      <c r="J203" t="s">
        <v>21</v>
      </c>
      <c r="K203" t="s">
        <v>21</v>
      </c>
    </row>
    <row r="204" spans="1:11" x14ac:dyDescent="0.2">
      <c r="A204" s="2">
        <v>340529514</v>
      </c>
      <c r="B204" t="s">
        <v>118</v>
      </c>
      <c r="C204" t="s">
        <v>18</v>
      </c>
      <c r="D204" t="s">
        <v>19</v>
      </c>
      <c r="E204" t="s">
        <v>21</v>
      </c>
      <c r="F204" t="s">
        <v>21</v>
      </c>
      <c r="G204" t="s">
        <v>20</v>
      </c>
      <c r="H204" t="s">
        <v>20</v>
      </c>
      <c r="J204" t="s">
        <v>21</v>
      </c>
      <c r="K204" t="s">
        <v>21</v>
      </c>
    </row>
    <row r="205" spans="1:11" x14ac:dyDescent="0.2">
      <c r="A205" s="2">
        <v>340532528</v>
      </c>
      <c r="B205" t="s">
        <v>275</v>
      </c>
      <c r="C205" t="s">
        <v>18</v>
      </c>
      <c r="D205" t="s">
        <v>19</v>
      </c>
      <c r="E205" t="s">
        <v>21</v>
      </c>
      <c r="F205" t="s">
        <v>20</v>
      </c>
      <c r="G205" t="s">
        <v>20</v>
      </c>
      <c r="H205" t="s">
        <v>20</v>
      </c>
      <c r="J205" t="s">
        <v>21</v>
      </c>
      <c r="K205" t="s">
        <v>21</v>
      </c>
    </row>
    <row r="206" spans="1:11" x14ac:dyDescent="0.2">
      <c r="A206" s="2">
        <v>340532535</v>
      </c>
      <c r="B206" t="s">
        <v>275</v>
      </c>
      <c r="C206" t="s">
        <v>18</v>
      </c>
      <c r="D206" t="s">
        <v>19</v>
      </c>
      <c r="E206" t="s">
        <v>21</v>
      </c>
      <c r="F206" t="s">
        <v>20</v>
      </c>
      <c r="G206" t="s">
        <v>20</v>
      </c>
      <c r="H206" t="s">
        <v>20</v>
      </c>
      <c r="J206" t="s">
        <v>21</v>
      </c>
      <c r="K206" t="s">
        <v>21</v>
      </c>
    </row>
    <row r="207" spans="1:11" x14ac:dyDescent="0.2">
      <c r="A207" s="2">
        <v>340532545</v>
      </c>
      <c r="B207" t="s">
        <v>275</v>
      </c>
      <c r="C207" t="s">
        <v>18</v>
      </c>
      <c r="D207" t="s">
        <v>19</v>
      </c>
      <c r="E207" t="s">
        <v>20</v>
      </c>
      <c r="F207" t="s">
        <v>20</v>
      </c>
      <c r="G207" t="s">
        <v>20</v>
      </c>
      <c r="H207" t="s">
        <v>20</v>
      </c>
      <c r="J207" t="s">
        <v>21</v>
      </c>
      <c r="K207" t="s">
        <v>21</v>
      </c>
    </row>
    <row r="208" spans="1:11" x14ac:dyDescent="0.2">
      <c r="A208" s="2">
        <v>340535009</v>
      </c>
      <c r="B208" t="s">
        <v>121</v>
      </c>
      <c r="C208" t="s">
        <v>18</v>
      </c>
      <c r="D208" t="s">
        <v>19</v>
      </c>
      <c r="E208" t="s">
        <v>21</v>
      </c>
      <c r="F208" t="s">
        <v>21</v>
      </c>
      <c r="G208" t="s">
        <v>20</v>
      </c>
      <c r="H208" t="s">
        <v>20</v>
      </c>
      <c r="J208" t="s">
        <v>20</v>
      </c>
      <c r="K208" t="s">
        <v>20</v>
      </c>
    </row>
    <row r="209" spans="1:11" x14ac:dyDescent="0.2">
      <c r="A209" s="2">
        <v>340535548</v>
      </c>
      <c r="B209" t="s">
        <v>117</v>
      </c>
      <c r="C209" t="s">
        <v>18</v>
      </c>
      <c r="D209" t="s">
        <v>19</v>
      </c>
      <c r="E209" t="s">
        <v>20</v>
      </c>
      <c r="F209" t="s">
        <v>20</v>
      </c>
      <c r="G209" t="s">
        <v>20</v>
      </c>
      <c r="H209" t="s">
        <v>20</v>
      </c>
      <c r="J209" t="s">
        <v>21</v>
      </c>
      <c r="K209" t="s">
        <v>21</v>
      </c>
    </row>
    <row r="210" spans="1:11" x14ac:dyDescent="0.2">
      <c r="A210" s="2">
        <v>340537197</v>
      </c>
      <c r="B210" t="s">
        <v>253</v>
      </c>
      <c r="C210" t="s">
        <v>18</v>
      </c>
      <c r="D210" t="s">
        <v>19</v>
      </c>
      <c r="E210" t="s">
        <v>20</v>
      </c>
      <c r="F210" t="s">
        <v>20</v>
      </c>
      <c r="G210" t="s">
        <v>20</v>
      </c>
      <c r="H210" t="s">
        <v>20</v>
      </c>
      <c r="J210" t="s">
        <v>21</v>
      </c>
      <c r="K210" t="s">
        <v>21</v>
      </c>
    </row>
    <row r="211" spans="1:11" x14ac:dyDescent="0.2">
      <c r="A211" s="2">
        <v>340538286</v>
      </c>
      <c r="B211" t="s">
        <v>254</v>
      </c>
      <c r="C211" t="s">
        <v>18</v>
      </c>
      <c r="D211" t="s">
        <v>19</v>
      </c>
      <c r="E211" t="s">
        <v>21</v>
      </c>
      <c r="F211" t="s">
        <v>20</v>
      </c>
      <c r="G211" t="s">
        <v>20</v>
      </c>
      <c r="H211" t="s">
        <v>20</v>
      </c>
      <c r="J211" t="s">
        <v>21</v>
      </c>
      <c r="K211" t="s">
        <v>21</v>
      </c>
    </row>
    <row r="212" spans="1:11" x14ac:dyDescent="0.2">
      <c r="A212" s="2">
        <v>340539169</v>
      </c>
      <c r="B212" t="s">
        <v>124</v>
      </c>
      <c r="C212" t="s">
        <v>18</v>
      </c>
      <c r="D212" t="s">
        <v>19</v>
      </c>
      <c r="E212" t="s">
        <v>20</v>
      </c>
      <c r="F212" t="s">
        <v>20</v>
      </c>
      <c r="G212" t="s">
        <v>20</v>
      </c>
      <c r="H212" t="s">
        <v>20</v>
      </c>
      <c r="J212" t="s">
        <v>21</v>
      </c>
      <c r="K212" t="s">
        <v>21</v>
      </c>
    </row>
    <row r="213" spans="1:11" x14ac:dyDescent="0.2">
      <c r="A213" s="2">
        <v>340539783</v>
      </c>
      <c r="B213" t="s">
        <v>261</v>
      </c>
      <c r="C213" t="s">
        <v>18</v>
      </c>
      <c r="D213" t="s">
        <v>19</v>
      </c>
      <c r="E213" t="s">
        <v>20</v>
      </c>
      <c r="F213" t="s">
        <v>20</v>
      </c>
      <c r="G213" t="s">
        <v>20</v>
      </c>
      <c r="H213" t="s">
        <v>20</v>
      </c>
      <c r="J213" t="s">
        <v>21</v>
      </c>
      <c r="K213" t="s">
        <v>21</v>
      </c>
    </row>
    <row r="214" spans="1:11" x14ac:dyDescent="0.2">
      <c r="A214" s="2">
        <v>340539905</v>
      </c>
      <c r="C214" t="s">
        <v>18</v>
      </c>
      <c r="D214" t="s">
        <v>19</v>
      </c>
      <c r="E214" t="s">
        <v>20</v>
      </c>
      <c r="F214" t="s">
        <v>20</v>
      </c>
      <c r="G214" t="s">
        <v>20</v>
      </c>
      <c r="H214" t="s">
        <v>20</v>
      </c>
      <c r="J214" t="s">
        <v>21</v>
      </c>
      <c r="K214" t="s">
        <v>21</v>
      </c>
    </row>
    <row r="215" spans="1:11" x14ac:dyDescent="0.2">
      <c r="A215" s="2">
        <v>340540092</v>
      </c>
      <c r="C215" t="s">
        <v>25</v>
      </c>
      <c r="D215" t="s">
        <v>19</v>
      </c>
      <c r="E215" t="s">
        <v>21</v>
      </c>
      <c r="F215" t="s">
        <v>20</v>
      </c>
      <c r="G215" t="s">
        <v>20</v>
      </c>
      <c r="H215" t="s">
        <v>20</v>
      </c>
      <c r="J215" t="s">
        <v>21</v>
      </c>
      <c r="K215" t="s">
        <v>21</v>
      </c>
    </row>
    <row r="216" spans="1:11" x14ac:dyDescent="0.2">
      <c r="A216" s="2">
        <v>340541129</v>
      </c>
      <c r="B216" t="s">
        <v>126</v>
      </c>
      <c r="C216" t="s">
        <v>25</v>
      </c>
      <c r="D216" t="s">
        <v>19</v>
      </c>
      <c r="E216" t="s">
        <v>21</v>
      </c>
      <c r="F216" t="s">
        <v>20</v>
      </c>
      <c r="G216" t="s">
        <v>20</v>
      </c>
      <c r="H216" t="s">
        <v>20</v>
      </c>
      <c r="J216" t="s">
        <v>21</v>
      </c>
      <c r="K216" t="s">
        <v>21</v>
      </c>
    </row>
    <row r="217" spans="1:11" x14ac:dyDescent="0.2">
      <c r="A217" s="2">
        <v>340541665</v>
      </c>
      <c r="B217" t="s">
        <v>17</v>
      </c>
      <c r="C217" t="s">
        <v>18</v>
      </c>
      <c r="D217" t="s">
        <v>19</v>
      </c>
      <c r="E217" t="s">
        <v>21</v>
      </c>
      <c r="F217" t="s">
        <v>21</v>
      </c>
      <c r="G217" t="s">
        <v>20</v>
      </c>
      <c r="H217" t="s">
        <v>20</v>
      </c>
      <c r="J217" t="s">
        <v>21</v>
      </c>
      <c r="K217" t="s">
        <v>21</v>
      </c>
    </row>
    <row r="218" spans="1:11" x14ac:dyDescent="0.2">
      <c r="A218" s="2">
        <v>340542000</v>
      </c>
      <c r="B218" t="s">
        <v>127</v>
      </c>
      <c r="C218" t="s">
        <v>18</v>
      </c>
      <c r="D218" t="s">
        <v>19</v>
      </c>
      <c r="E218" t="s">
        <v>21</v>
      </c>
      <c r="F218" t="s">
        <v>20</v>
      </c>
      <c r="G218" t="s">
        <v>20</v>
      </c>
      <c r="H218" t="s">
        <v>20</v>
      </c>
      <c r="J218" t="s">
        <v>20</v>
      </c>
      <c r="K218" t="s">
        <v>21</v>
      </c>
    </row>
    <row r="219" spans="1:11" x14ac:dyDescent="0.2">
      <c r="A219" s="2">
        <v>340542172</v>
      </c>
      <c r="B219" t="s">
        <v>70</v>
      </c>
      <c r="C219" t="s">
        <v>18</v>
      </c>
      <c r="D219" t="s">
        <v>19</v>
      </c>
      <c r="E219" t="s">
        <v>20</v>
      </c>
      <c r="F219" t="s">
        <v>20</v>
      </c>
      <c r="G219" t="s">
        <v>20</v>
      </c>
      <c r="H219" t="s">
        <v>20</v>
      </c>
      <c r="J219" t="s">
        <v>21</v>
      </c>
      <c r="K219" t="s">
        <v>21</v>
      </c>
    </row>
    <row r="220" spans="1:11" x14ac:dyDescent="0.2">
      <c r="A220" s="2">
        <v>340544597</v>
      </c>
      <c r="B220" t="s">
        <v>128</v>
      </c>
      <c r="C220" t="s">
        <v>18</v>
      </c>
      <c r="D220" t="s">
        <v>19</v>
      </c>
      <c r="E220" t="s">
        <v>20</v>
      </c>
      <c r="F220" t="s">
        <v>20</v>
      </c>
      <c r="G220" t="s">
        <v>20</v>
      </c>
      <c r="H220" t="s">
        <v>20</v>
      </c>
      <c r="J220" t="s">
        <v>21</v>
      </c>
      <c r="K220" t="s">
        <v>21</v>
      </c>
    </row>
    <row r="221" spans="1:11" x14ac:dyDescent="0.2">
      <c r="A221" s="2">
        <v>340546539</v>
      </c>
      <c r="B221" t="s">
        <v>126</v>
      </c>
      <c r="C221" t="s">
        <v>25</v>
      </c>
      <c r="D221" t="s">
        <v>19</v>
      </c>
      <c r="E221" t="s">
        <v>21</v>
      </c>
      <c r="F221" t="s">
        <v>21</v>
      </c>
      <c r="G221" t="s">
        <v>20</v>
      </c>
      <c r="H221" t="s">
        <v>20</v>
      </c>
      <c r="J221" t="s">
        <v>21</v>
      </c>
      <c r="K221" t="s">
        <v>21</v>
      </c>
    </row>
    <row r="222" spans="1:11" x14ac:dyDescent="0.2">
      <c r="A222" s="2">
        <v>340546549</v>
      </c>
      <c r="B222" t="s">
        <v>126</v>
      </c>
      <c r="C222" t="s">
        <v>25</v>
      </c>
      <c r="D222" t="s">
        <v>19</v>
      </c>
      <c r="E222" t="s">
        <v>21</v>
      </c>
      <c r="F222" t="s">
        <v>21</v>
      </c>
      <c r="G222" t="s">
        <v>20</v>
      </c>
      <c r="H222" t="s">
        <v>20</v>
      </c>
      <c r="J222" t="s">
        <v>21</v>
      </c>
      <c r="K222" t="s">
        <v>21</v>
      </c>
    </row>
    <row r="223" spans="1:11" x14ac:dyDescent="0.2">
      <c r="A223" s="2">
        <v>340546763</v>
      </c>
      <c r="B223" t="s">
        <v>126</v>
      </c>
      <c r="C223" t="s">
        <v>25</v>
      </c>
      <c r="D223" t="s">
        <v>19</v>
      </c>
      <c r="E223" t="s">
        <v>21</v>
      </c>
      <c r="F223" t="s">
        <v>20</v>
      </c>
      <c r="G223" t="s">
        <v>20</v>
      </c>
      <c r="H223" t="s">
        <v>20</v>
      </c>
      <c r="J223" t="s">
        <v>21</v>
      </c>
      <c r="K223" t="s">
        <v>21</v>
      </c>
    </row>
    <row r="224" spans="1:11" x14ac:dyDescent="0.2">
      <c r="A224" s="2">
        <v>340546805</v>
      </c>
      <c r="B224" t="s">
        <v>118</v>
      </c>
      <c r="C224" t="s">
        <v>18</v>
      </c>
      <c r="D224" t="s">
        <v>19</v>
      </c>
      <c r="E224" t="s">
        <v>20</v>
      </c>
      <c r="F224" t="s">
        <v>20</v>
      </c>
      <c r="G224" t="s">
        <v>20</v>
      </c>
      <c r="H224" t="s">
        <v>20</v>
      </c>
      <c r="J224" t="s">
        <v>21</v>
      </c>
      <c r="K224" t="s">
        <v>21</v>
      </c>
    </row>
    <row r="225" spans="1:11" x14ac:dyDescent="0.2">
      <c r="A225" s="2">
        <v>340547005</v>
      </c>
      <c r="B225" t="s">
        <v>132</v>
      </c>
      <c r="C225" t="s">
        <v>18</v>
      </c>
      <c r="D225" t="s">
        <v>19</v>
      </c>
      <c r="E225" t="s">
        <v>20</v>
      </c>
      <c r="F225" t="s">
        <v>20</v>
      </c>
      <c r="G225" t="s">
        <v>20</v>
      </c>
      <c r="H225" t="s">
        <v>20</v>
      </c>
      <c r="J225" t="s">
        <v>21</v>
      </c>
      <c r="K225" t="s">
        <v>21</v>
      </c>
    </row>
    <row r="226" spans="1:11" x14ac:dyDescent="0.2">
      <c r="A226" s="2">
        <v>340547339</v>
      </c>
      <c r="B226" t="s">
        <v>17</v>
      </c>
      <c r="C226" t="s">
        <v>18</v>
      </c>
      <c r="D226" t="s">
        <v>19</v>
      </c>
      <c r="E226" t="s">
        <v>20</v>
      </c>
      <c r="F226" t="s">
        <v>20</v>
      </c>
      <c r="G226" t="s">
        <v>20</v>
      </c>
      <c r="H226" t="s">
        <v>20</v>
      </c>
      <c r="J226" t="s">
        <v>21</v>
      </c>
      <c r="K226" t="s">
        <v>21</v>
      </c>
    </row>
    <row r="227" spans="1:11" x14ac:dyDescent="0.2">
      <c r="A227" s="2">
        <v>340548649</v>
      </c>
      <c r="B227" t="s">
        <v>118</v>
      </c>
      <c r="C227" t="s">
        <v>18</v>
      </c>
      <c r="D227" t="s">
        <v>19</v>
      </c>
      <c r="E227" t="s">
        <v>20</v>
      </c>
      <c r="F227" t="s">
        <v>20</v>
      </c>
      <c r="G227" t="s">
        <v>20</v>
      </c>
      <c r="H227" t="s">
        <v>20</v>
      </c>
      <c r="J227" t="s">
        <v>21</v>
      </c>
      <c r="K227" t="s">
        <v>21</v>
      </c>
    </row>
    <row r="228" spans="1:11" x14ac:dyDescent="0.2">
      <c r="A228" s="2">
        <v>340549042</v>
      </c>
      <c r="B228" t="s">
        <v>126</v>
      </c>
      <c r="C228" t="s">
        <v>18</v>
      </c>
      <c r="D228" t="s">
        <v>19</v>
      </c>
      <c r="E228" t="s">
        <v>21</v>
      </c>
      <c r="F228" t="s">
        <v>20</v>
      </c>
      <c r="G228" t="s">
        <v>20</v>
      </c>
      <c r="H228" t="s">
        <v>20</v>
      </c>
      <c r="J228" t="s">
        <v>21</v>
      </c>
      <c r="K228" t="s">
        <v>21</v>
      </c>
    </row>
    <row r="229" spans="1:11" x14ac:dyDescent="0.2">
      <c r="A229" s="2">
        <v>340551004</v>
      </c>
      <c r="B229" t="s">
        <v>117</v>
      </c>
      <c r="C229" t="s">
        <v>25</v>
      </c>
      <c r="D229" t="s">
        <v>19</v>
      </c>
      <c r="E229" t="s">
        <v>21</v>
      </c>
      <c r="F229" t="s">
        <v>20</v>
      </c>
      <c r="G229" t="s">
        <v>20</v>
      </c>
      <c r="H229" t="s">
        <v>20</v>
      </c>
      <c r="J229" t="s">
        <v>21</v>
      </c>
      <c r="K229" t="s">
        <v>21</v>
      </c>
    </row>
    <row r="230" spans="1:11" x14ac:dyDescent="0.2">
      <c r="A230" s="2">
        <v>340551496</v>
      </c>
      <c r="B230" t="s">
        <v>268</v>
      </c>
      <c r="C230" t="s">
        <v>18</v>
      </c>
      <c r="D230" t="s">
        <v>19</v>
      </c>
      <c r="E230" t="s">
        <v>20</v>
      </c>
      <c r="F230" t="s">
        <v>20</v>
      </c>
      <c r="G230" t="s">
        <v>20</v>
      </c>
      <c r="H230" t="s">
        <v>20</v>
      </c>
      <c r="J230" t="s">
        <v>21</v>
      </c>
      <c r="K230" t="s">
        <v>21</v>
      </c>
    </row>
    <row r="231" spans="1:11" x14ac:dyDescent="0.2">
      <c r="A231" s="2">
        <v>340552687</v>
      </c>
      <c r="B231" t="s">
        <v>132</v>
      </c>
      <c r="C231" t="s">
        <v>18</v>
      </c>
      <c r="D231" t="s">
        <v>19</v>
      </c>
      <c r="E231" t="s">
        <v>20</v>
      </c>
      <c r="F231" t="s">
        <v>20</v>
      </c>
      <c r="G231" t="s">
        <v>20</v>
      </c>
      <c r="H231" t="s">
        <v>20</v>
      </c>
      <c r="J231" t="s">
        <v>21</v>
      </c>
      <c r="K231" t="s">
        <v>21</v>
      </c>
    </row>
    <row r="232" spans="1:11" x14ac:dyDescent="0.2">
      <c r="A232" s="2">
        <v>340553000</v>
      </c>
      <c r="B232" t="s">
        <v>132</v>
      </c>
      <c r="C232" t="s">
        <v>18</v>
      </c>
      <c r="D232" t="s">
        <v>19</v>
      </c>
      <c r="E232" t="s">
        <v>20</v>
      </c>
      <c r="F232" t="s">
        <v>20</v>
      </c>
      <c r="G232" t="s">
        <v>20</v>
      </c>
      <c r="H232" t="s">
        <v>20</v>
      </c>
      <c r="J232" t="s">
        <v>21</v>
      </c>
      <c r="K232" t="s">
        <v>21</v>
      </c>
    </row>
    <row r="233" spans="1:11" x14ac:dyDescent="0.2">
      <c r="A233" s="2">
        <v>340553617</v>
      </c>
      <c r="B233" t="s">
        <v>135</v>
      </c>
      <c r="C233" t="s">
        <v>25</v>
      </c>
      <c r="D233" t="s">
        <v>19</v>
      </c>
      <c r="E233" t="s">
        <v>21</v>
      </c>
      <c r="F233" t="s">
        <v>20</v>
      </c>
      <c r="G233" t="s">
        <v>20</v>
      </c>
      <c r="H233" t="s">
        <v>20</v>
      </c>
      <c r="J233" t="s">
        <v>21</v>
      </c>
      <c r="K233" t="s">
        <v>21</v>
      </c>
    </row>
    <row r="234" spans="1:11" x14ac:dyDescent="0.2">
      <c r="A234" s="2">
        <v>340554217</v>
      </c>
      <c r="B234" t="s">
        <v>50</v>
      </c>
      <c r="C234" t="s">
        <v>18</v>
      </c>
      <c r="D234" t="s">
        <v>19</v>
      </c>
      <c r="E234" t="s">
        <v>20</v>
      </c>
      <c r="F234" t="s">
        <v>20</v>
      </c>
      <c r="G234" t="s">
        <v>20</v>
      </c>
      <c r="H234" t="s">
        <v>20</v>
      </c>
      <c r="J234" t="s">
        <v>21</v>
      </c>
      <c r="K234" t="s">
        <v>21</v>
      </c>
    </row>
    <row r="235" spans="1:11" x14ac:dyDescent="0.2">
      <c r="A235" s="2">
        <v>340554718</v>
      </c>
      <c r="B235" t="s">
        <v>136</v>
      </c>
      <c r="C235" t="s">
        <v>18</v>
      </c>
      <c r="D235" t="s">
        <v>19</v>
      </c>
      <c r="E235" t="s">
        <v>20</v>
      </c>
      <c r="F235" t="s">
        <v>20</v>
      </c>
      <c r="G235" t="s">
        <v>20</v>
      </c>
      <c r="H235" t="s">
        <v>20</v>
      </c>
      <c r="J235" t="s">
        <v>21</v>
      </c>
      <c r="K235" t="s">
        <v>21</v>
      </c>
    </row>
    <row r="236" spans="1:11" x14ac:dyDescent="0.2">
      <c r="A236" s="2">
        <v>340555667</v>
      </c>
      <c r="B236" t="s">
        <v>137</v>
      </c>
      <c r="C236" t="s">
        <v>18</v>
      </c>
      <c r="D236" t="s">
        <v>19</v>
      </c>
      <c r="E236" t="s">
        <v>21</v>
      </c>
      <c r="F236" t="s">
        <v>20</v>
      </c>
      <c r="G236" t="s">
        <v>20</v>
      </c>
      <c r="H236" t="s">
        <v>20</v>
      </c>
      <c r="J236" t="s">
        <v>21</v>
      </c>
      <c r="K236" t="s">
        <v>21</v>
      </c>
    </row>
    <row r="237" spans="1:11" x14ac:dyDescent="0.2">
      <c r="A237" s="2">
        <v>340555678</v>
      </c>
      <c r="B237" t="s">
        <v>135</v>
      </c>
      <c r="C237" t="s">
        <v>25</v>
      </c>
      <c r="D237" t="s">
        <v>19</v>
      </c>
      <c r="E237" t="s">
        <v>21</v>
      </c>
      <c r="F237" t="s">
        <v>20</v>
      </c>
      <c r="G237" t="s">
        <v>20</v>
      </c>
      <c r="H237" t="s">
        <v>20</v>
      </c>
      <c r="J237" t="s">
        <v>21</v>
      </c>
      <c r="K237" t="s">
        <v>21</v>
      </c>
    </row>
    <row r="238" spans="1:11" x14ac:dyDescent="0.2">
      <c r="A238" s="2">
        <v>340555688</v>
      </c>
      <c r="B238" t="s">
        <v>135</v>
      </c>
      <c r="C238" t="s">
        <v>25</v>
      </c>
      <c r="D238" t="s">
        <v>19</v>
      </c>
      <c r="E238" t="s">
        <v>21</v>
      </c>
      <c r="F238" t="s">
        <v>20</v>
      </c>
      <c r="G238" t="s">
        <v>20</v>
      </c>
      <c r="H238" t="s">
        <v>20</v>
      </c>
      <c r="J238" t="s">
        <v>21</v>
      </c>
      <c r="K238" t="s">
        <v>21</v>
      </c>
    </row>
    <row r="239" spans="1:11" x14ac:dyDescent="0.2">
      <c r="A239" s="2">
        <v>340556013</v>
      </c>
      <c r="C239" t="s">
        <v>18</v>
      </c>
      <c r="D239" t="s">
        <v>19</v>
      </c>
      <c r="E239" t="s">
        <v>21</v>
      </c>
      <c r="F239" t="s">
        <v>20</v>
      </c>
      <c r="G239" t="s">
        <v>20</v>
      </c>
      <c r="H239" t="s">
        <v>20</v>
      </c>
      <c r="J239" t="s">
        <v>21</v>
      </c>
      <c r="K239" t="s">
        <v>21</v>
      </c>
    </row>
    <row r="240" spans="1:11" x14ac:dyDescent="0.2">
      <c r="A240" s="2">
        <v>340556885</v>
      </c>
      <c r="B240" t="s">
        <v>117</v>
      </c>
      <c r="C240" t="s">
        <v>18</v>
      </c>
      <c r="D240" t="s">
        <v>19</v>
      </c>
      <c r="E240" t="s">
        <v>21</v>
      </c>
      <c r="F240" t="s">
        <v>20</v>
      </c>
      <c r="G240" t="s">
        <v>20</v>
      </c>
      <c r="H240" t="s">
        <v>20</v>
      </c>
      <c r="J240" t="s">
        <v>21</v>
      </c>
      <c r="K240" t="s">
        <v>21</v>
      </c>
    </row>
    <row r="241" spans="1:11" x14ac:dyDescent="0.2">
      <c r="A241" s="2">
        <v>340557859</v>
      </c>
      <c r="B241" t="s">
        <v>70</v>
      </c>
      <c r="C241" t="s">
        <v>18</v>
      </c>
      <c r="D241" t="s">
        <v>19</v>
      </c>
      <c r="E241" t="s">
        <v>20</v>
      </c>
      <c r="F241" t="s">
        <v>20</v>
      </c>
      <c r="G241" t="s">
        <v>20</v>
      </c>
      <c r="H241" t="s">
        <v>20</v>
      </c>
      <c r="J241" t="s">
        <v>21</v>
      </c>
      <c r="K241" t="s">
        <v>21</v>
      </c>
    </row>
    <row r="242" spans="1:11" x14ac:dyDescent="0.2">
      <c r="A242" s="2">
        <v>340558773</v>
      </c>
      <c r="B242" t="s">
        <v>117</v>
      </c>
      <c r="C242" t="s">
        <v>18</v>
      </c>
      <c r="D242" t="s">
        <v>19</v>
      </c>
      <c r="E242" t="s">
        <v>20</v>
      </c>
      <c r="F242" t="s">
        <v>20</v>
      </c>
      <c r="G242" t="s">
        <v>20</v>
      </c>
      <c r="H242" t="s">
        <v>20</v>
      </c>
      <c r="J242" t="s">
        <v>21</v>
      </c>
      <c r="K242" t="s">
        <v>21</v>
      </c>
    </row>
    <row r="243" spans="1:11" x14ac:dyDescent="0.2">
      <c r="A243" s="2">
        <v>340559009</v>
      </c>
      <c r="B243" t="s">
        <v>139</v>
      </c>
      <c r="C243" t="s">
        <v>25</v>
      </c>
      <c r="D243" t="s">
        <v>19</v>
      </c>
      <c r="E243" t="s">
        <v>20</v>
      </c>
      <c r="F243" t="s">
        <v>20</v>
      </c>
      <c r="G243" t="s">
        <v>20</v>
      </c>
      <c r="H243" t="s">
        <v>20</v>
      </c>
      <c r="J243" t="s">
        <v>21</v>
      </c>
      <c r="K243" t="s">
        <v>21</v>
      </c>
    </row>
    <row r="244" spans="1:11" x14ac:dyDescent="0.2">
      <c r="A244" s="2">
        <v>340560438</v>
      </c>
      <c r="B244" t="s">
        <v>140</v>
      </c>
      <c r="C244" t="s">
        <v>18</v>
      </c>
      <c r="D244" t="s">
        <v>19</v>
      </c>
      <c r="E244" t="s">
        <v>21</v>
      </c>
      <c r="F244" t="s">
        <v>20</v>
      </c>
      <c r="G244" t="s">
        <v>20</v>
      </c>
      <c r="H244" t="s">
        <v>20</v>
      </c>
      <c r="J244" t="s">
        <v>21</v>
      </c>
      <c r="K244" t="s">
        <v>21</v>
      </c>
    </row>
    <row r="245" spans="1:11" x14ac:dyDescent="0.2">
      <c r="A245" s="2">
        <v>340561089</v>
      </c>
      <c r="B245" t="s">
        <v>50</v>
      </c>
      <c r="C245" t="s">
        <v>25</v>
      </c>
      <c r="D245" t="s">
        <v>19</v>
      </c>
      <c r="E245" t="s">
        <v>21</v>
      </c>
      <c r="F245" t="s">
        <v>20</v>
      </c>
      <c r="G245" t="s">
        <v>20</v>
      </c>
      <c r="H245" t="s">
        <v>20</v>
      </c>
      <c r="J245" t="s">
        <v>21</v>
      </c>
      <c r="K245" t="s">
        <v>21</v>
      </c>
    </row>
    <row r="246" spans="1:11" x14ac:dyDescent="0.2">
      <c r="A246" s="2">
        <v>340561697</v>
      </c>
      <c r="B246" t="s">
        <v>126</v>
      </c>
      <c r="C246" t="s">
        <v>25</v>
      </c>
      <c r="D246" t="s">
        <v>19</v>
      </c>
      <c r="E246" t="s">
        <v>21</v>
      </c>
      <c r="F246" t="s">
        <v>21</v>
      </c>
      <c r="G246" t="s">
        <v>20</v>
      </c>
      <c r="H246" t="s">
        <v>20</v>
      </c>
      <c r="J246" t="s">
        <v>21</v>
      </c>
      <c r="K246" t="s">
        <v>20</v>
      </c>
    </row>
    <row r="247" spans="1:11" x14ac:dyDescent="0.2">
      <c r="A247" s="2">
        <v>340562359</v>
      </c>
      <c r="B247" t="s">
        <v>70</v>
      </c>
      <c r="C247" t="s">
        <v>18</v>
      </c>
      <c r="D247" t="s">
        <v>19</v>
      </c>
      <c r="E247" t="s">
        <v>20</v>
      </c>
      <c r="F247" t="s">
        <v>20</v>
      </c>
      <c r="G247" t="s">
        <v>20</v>
      </c>
      <c r="H247" t="s">
        <v>20</v>
      </c>
      <c r="J247" t="s">
        <v>21</v>
      </c>
      <c r="K247" t="s">
        <v>21</v>
      </c>
    </row>
    <row r="248" spans="1:11" x14ac:dyDescent="0.2">
      <c r="A248" s="2">
        <v>340563201</v>
      </c>
      <c r="B248" t="s">
        <v>126</v>
      </c>
      <c r="C248" t="s">
        <v>25</v>
      </c>
      <c r="D248" t="s">
        <v>19</v>
      </c>
      <c r="E248" t="s">
        <v>21</v>
      </c>
      <c r="F248" t="s">
        <v>21</v>
      </c>
      <c r="G248" t="s">
        <v>20</v>
      </c>
      <c r="H248" t="s">
        <v>20</v>
      </c>
      <c r="J248" t="s">
        <v>21</v>
      </c>
      <c r="K248" t="s">
        <v>21</v>
      </c>
    </row>
    <row r="249" spans="1:11" x14ac:dyDescent="0.2">
      <c r="A249" s="2">
        <v>340564235</v>
      </c>
      <c r="B249" t="s">
        <v>70</v>
      </c>
      <c r="C249" t="s">
        <v>18</v>
      </c>
      <c r="D249" t="s">
        <v>19</v>
      </c>
      <c r="E249" t="s">
        <v>20</v>
      </c>
      <c r="F249" t="s">
        <v>20</v>
      </c>
      <c r="G249" t="s">
        <v>20</v>
      </c>
      <c r="H249" t="s">
        <v>20</v>
      </c>
      <c r="J249" t="s">
        <v>21</v>
      </c>
      <c r="K249" t="s">
        <v>21</v>
      </c>
    </row>
    <row r="250" spans="1:11" x14ac:dyDescent="0.2">
      <c r="A250" s="2">
        <v>340565080</v>
      </c>
      <c r="B250" t="s">
        <v>265</v>
      </c>
      <c r="C250" t="s">
        <v>25</v>
      </c>
      <c r="D250" t="s">
        <v>19</v>
      </c>
      <c r="E250" t="s">
        <v>21</v>
      </c>
      <c r="F250" t="s">
        <v>20</v>
      </c>
      <c r="G250" t="s">
        <v>20</v>
      </c>
      <c r="H250" t="s">
        <v>20</v>
      </c>
      <c r="J250" t="s">
        <v>21</v>
      </c>
      <c r="K250" t="s">
        <v>21</v>
      </c>
    </row>
    <row r="251" spans="1:11" x14ac:dyDescent="0.2">
      <c r="A251" s="2">
        <v>340566728</v>
      </c>
      <c r="C251" t="s">
        <v>25</v>
      </c>
      <c r="D251" t="s">
        <v>19</v>
      </c>
      <c r="E251" t="s">
        <v>21</v>
      </c>
      <c r="F251" t="s">
        <v>20</v>
      </c>
      <c r="G251" t="s">
        <v>20</v>
      </c>
      <c r="H251" t="s">
        <v>20</v>
      </c>
      <c r="J251" t="s">
        <v>21</v>
      </c>
      <c r="K251" t="s">
        <v>21</v>
      </c>
    </row>
    <row r="252" spans="1:11" x14ac:dyDescent="0.2">
      <c r="A252" s="2">
        <v>340567009</v>
      </c>
      <c r="B252" t="s">
        <v>144</v>
      </c>
      <c r="C252" t="s">
        <v>25</v>
      </c>
      <c r="D252" t="s">
        <v>19</v>
      </c>
      <c r="E252" t="s">
        <v>21</v>
      </c>
      <c r="F252" t="s">
        <v>20</v>
      </c>
      <c r="G252" t="s">
        <v>20</v>
      </c>
      <c r="H252" t="s">
        <v>20</v>
      </c>
      <c r="J252" t="s">
        <v>21</v>
      </c>
      <c r="K252" t="s">
        <v>21</v>
      </c>
    </row>
    <row r="253" spans="1:11" x14ac:dyDescent="0.2">
      <c r="A253" s="2">
        <v>340567735</v>
      </c>
      <c r="B253" t="s">
        <v>145</v>
      </c>
      <c r="C253" t="s">
        <v>18</v>
      </c>
      <c r="D253" t="s">
        <v>19</v>
      </c>
      <c r="E253" t="s">
        <v>20</v>
      </c>
      <c r="F253" t="s">
        <v>20</v>
      </c>
      <c r="G253" t="s">
        <v>20</v>
      </c>
      <c r="H253" t="s">
        <v>20</v>
      </c>
      <c r="J253" t="s">
        <v>21</v>
      </c>
      <c r="K253" t="s">
        <v>21</v>
      </c>
    </row>
    <row r="254" spans="1:11" x14ac:dyDescent="0.2">
      <c r="A254" s="2">
        <v>340568352</v>
      </c>
      <c r="B254" t="s">
        <v>103</v>
      </c>
      <c r="C254" t="s">
        <v>18</v>
      </c>
      <c r="D254" t="s">
        <v>19</v>
      </c>
      <c r="E254" t="s">
        <v>20</v>
      </c>
      <c r="F254" t="s">
        <v>20</v>
      </c>
      <c r="G254" t="s">
        <v>20</v>
      </c>
      <c r="H254" t="s">
        <v>20</v>
      </c>
      <c r="J254" t="s">
        <v>21</v>
      </c>
      <c r="K254" t="s">
        <v>21</v>
      </c>
    </row>
    <row r="255" spans="1:11" x14ac:dyDescent="0.2">
      <c r="A255" s="2">
        <v>340568699</v>
      </c>
      <c r="B255" t="s">
        <v>65</v>
      </c>
      <c r="C255" t="s">
        <v>18</v>
      </c>
      <c r="D255" t="s">
        <v>19</v>
      </c>
      <c r="E255" t="s">
        <v>20</v>
      </c>
      <c r="F255" t="s">
        <v>20</v>
      </c>
      <c r="G255" t="s">
        <v>20</v>
      </c>
      <c r="H255" t="s">
        <v>20</v>
      </c>
      <c r="J255" t="s">
        <v>21</v>
      </c>
      <c r="K255" t="s">
        <v>21</v>
      </c>
    </row>
    <row r="256" spans="1:11" x14ac:dyDescent="0.2">
      <c r="A256" s="2">
        <v>340571286</v>
      </c>
      <c r="B256" t="s">
        <v>127</v>
      </c>
      <c r="C256" t="s">
        <v>25</v>
      </c>
      <c r="D256" t="s">
        <v>19</v>
      </c>
      <c r="E256" t="s">
        <v>20</v>
      </c>
      <c r="F256" t="s">
        <v>21</v>
      </c>
      <c r="G256" t="s">
        <v>20</v>
      </c>
      <c r="H256" t="s">
        <v>20</v>
      </c>
      <c r="J256" t="s">
        <v>21</v>
      </c>
      <c r="K256" t="s">
        <v>20</v>
      </c>
    </row>
    <row r="257" spans="1:11" x14ac:dyDescent="0.2">
      <c r="A257" s="2">
        <v>340572374</v>
      </c>
      <c r="C257" t="s">
        <v>25</v>
      </c>
      <c r="D257" t="s">
        <v>19</v>
      </c>
      <c r="E257" t="s">
        <v>21</v>
      </c>
      <c r="F257" t="s">
        <v>21</v>
      </c>
      <c r="G257" t="s">
        <v>20</v>
      </c>
      <c r="H257" t="s">
        <v>20</v>
      </c>
      <c r="J257" t="s">
        <v>21</v>
      </c>
      <c r="K257" t="s">
        <v>21</v>
      </c>
    </row>
    <row r="258" spans="1:11" x14ac:dyDescent="0.2">
      <c r="A258" s="2">
        <v>340572432</v>
      </c>
      <c r="B258" t="s">
        <v>117</v>
      </c>
      <c r="C258" t="s">
        <v>18</v>
      </c>
      <c r="D258" t="s">
        <v>19</v>
      </c>
      <c r="E258" t="s">
        <v>21</v>
      </c>
      <c r="F258" t="s">
        <v>20</v>
      </c>
      <c r="G258" t="s">
        <v>20</v>
      </c>
      <c r="H258" t="s">
        <v>20</v>
      </c>
      <c r="J258" t="s">
        <v>21</v>
      </c>
      <c r="K258" t="s">
        <v>21</v>
      </c>
    </row>
    <row r="259" spans="1:11" x14ac:dyDescent="0.2">
      <c r="A259" s="2">
        <v>340572472</v>
      </c>
      <c r="B259" t="s">
        <v>128</v>
      </c>
      <c r="C259" t="s">
        <v>18</v>
      </c>
      <c r="D259" t="s">
        <v>19</v>
      </c>
      <c r="E259" t="s">
        <v>20</v>
      </c>
      <c r="F259" t="s">
        <v>20</v>
      </c>
      <c r="G259" t="s">
        <v>20</v>
      </c>
      <c r="H259" t="s">
        <v>20</v>
      </c>
      <c r="J259" t="s">
        <v>21</v>
      </c>
      <c r="K259" t="s">
        <v>21</v>
      </c>
    </row>
    <row r="260" spans="1:11" x14ac:dyDescent="0.2">
      <c r="A260" s="2">
        <v>340573170</v>
      </c>
      <c r="B260" t="s">
        <v>132</v>
      </c>
      <c r="C260" t="s">
        <v>18</v>
      </c>
      <c r="D260" t="s">
        <v>19</v>
      </c>
      <c r="E260" t="s">
        <v>20</v>
      </c>
      <c r="F260" t="s">
        <v>20</v>
      </c>
      <c r="G260" t="s">
        <v>20</v>
      </c>
      <c r="H260" t="s">
        <v>20</v>
      </c>
      <c r="J260" t="s">
        <v>21</v>
      </c>
      <c r="K260" t="s">
        <v>21</v>
      </c>
    </row>
    <row r="261" spans="1:11" x14ac:dyDescent="0.2">
      <c r="A261" s="2">
        <v>340573584</v>
      </c>
      <c r="B261" t="s">
        <v>277</v>
      </c>
      <c r="C261" t="s">
        <v>18</v>
      </c>
      <c r="D261" t="s">
        <v>19</v>
      </c>
      <c r="E261" t="s">
        <v>20</v>
      </c>
      <c r="F261" t="s">
        <v>20</v>
      </c>
      <c r="G261" t="s">
        <v>20</v>
      </c>
      <c r="H261" t="s">
        <v>20</v>
      </c>
      <c r="J261" t="s">
        <v>21</v>
      </c>
      <c r="K261" t="s">
        <v>21</v>
      </c>
    </row>
    <row r="262" spans="1:11" x14ac:dyDescent="0.2">
      <c r="A262" s="2">
        <v>340573586</v>
      </c>
      <c r="B262" t="s">
        <v>128</v>
      </c>
      <c r="C262" t="s">
        <v>18</v>
      </c>
      <c r="D262" t="s">
        <v>19</v>
      </c>
      <c r="E262" t="s">
        <v>20</v>
      </c>
      <c r="F262" t="s">
        <v>20</v>
      </c>
      <c r="G262" t="s">
        <v>20</v>
      </c>
      <c r="H262" t="s">
        <v>20</v>
      </c>
      <c r="J262" t="s">
        <v>21</v>
      </c>
      <c r="K262" t="s">
        <v>21</v>
      </c>
    </row>
    <row r="263" spans="1:11" x14ac:dyDescent="0.2">
      <c r="A263" s="2">
        <v>340574284</v>
      </c>
      <c r="B263" t="s">
        <v>17</v>
      </c>
      <c r="C263" t="s">
        <v>18</v>
      </c>
      <c r="D263" t="s">
        <v>19</v>
      </c>
      <c r="E263" t="s">
        <v>20</v>
      </c>
      <c r="F263" t="s">
        <v>20</v>
      </c>
      <c r="G263" t="s">
        <v>20</v>
      </c>
      <c r="H263" t="s">
        <v>20</v>
      </c>
      <c r="J263" t="s">
        <v>21</v>
      </c>
      <c r="K263" t="s">
        <v>21</v>
      </c>
    </row>
    <row r="264" spans="1:11" x14ac:dyDescent="0.2">
      <c r="A264" s="2">
        <v>340574423</v>
      </c>
      <c r="B264" t="s">
        <v>132</v>
      </c>
      <c r="C264" t="s">
        <v>18</v>
      </c>
      <c r="D264" t="s">
        <v>19</v>
      </c>
      <c r="E264" t="s">
        <v>21</v>
      </c>
      <c r="F264" t="s">
        <v>20</v>
      </c>
      <c r="G264" t="s">
        <v>20</v>
      </c>
      <c r="H264" t="s">
        <v>20</v>
      </c>
      <c r="J264" t="s">
        <v>21</v>
      </c>
      <c r="K264" t="s">
        <v>21</v>
      </c>
    </row>
    <row r="265" spans="1:11" x14ac:dyDescent="0.2">
      <c r="A265" s="2">
        <v>340574611</v>
      </c>
      <c r="B265" t="s">
        <v>147</v>
      </c>
      <c r="C265" t="s">
        <v>18</v>
      </c>
      <c r="D265" t="s">
        <v>19</v>
      </c>
      <c r="E265" t="s">
        <v>20</v>
      </c>
      <c r="F265" t="s">
        <v>20</v>
      </c>
      <c r="G265" t="s">
        <v>20</v>
      </c>
      <c r="H265" t="s">
        <v>20</v>
      </c>
      <c r="J265" t="s">
        <v>21</v>
      </c>
      <c r="K265" t="s">
        <v>21</v>
      </c>
    </row>
    <row r="266" spans="1:11" x14ac:dyDescent="0.2">
      <c r="A266" s="2">
        <v>340574899</v>
      </c>
      <c r="B266" t="s">
        <v>117</v>
      </c>
      <c r="C266" t="s">
        <v>18</v>
      </c>
      <c r="D266" t="s">
        <v>19</v>
      </c>
      <c r="E266" t="s">
        <v>20</v>
      </c>
      <c r="F266" t="s">
        <v>20</v>
      </c>
      <c r="G266" t="s">
        <v>20</v>
      </c>
      <c r="H266" t="s">
        <v>20</v>
      </c>
      <c r="J266" t="s">
        <v>21</v>
      </c>
      <c r="K266" t="s">
        <v>21</v>
      </c>
    </row>
    <row r="267" spans="1:11" x14ac:dyDescent="0.2">
      <c r="A267" s="2">
        <v>340575106</v>
      </c>
      <c r="B267" t="s">
        <v>149</v>
      </c>
      <c r="C267" t="s">
        <v>18</v>
      </c>
      <c r="D267" t="s">
        <v>19</v>
      </c>
      <c r="E267" t="s">
        <v>20</v>
      </c>
      <c r="F267" t="s">
        <v>20</v>
      </c>
      <c r="G267" t="s">
        <v>20</v>
      </c>
      <c r="H267" t="s">
        <v>20</v>
      </c>
      <c r="J267" t="s">
        <v>21</v>
      </c>
      <c r="K267" t="s">
        <v>21</v>
      </c>
    </row>
    <row r="268" spans="1:11" x14ac:dyDescent="0.2">
      <c r="A268" s="2">
        <v>340576123</v>
      </c>
      <c r="B268" t="s">
        <v>132</v>
      </c>
      <c r="C268" t="s">
        <v>18</v>
      </c>
      <c r="D268" t="s">
        <v>19</v>
      </c>
      <c r="E268" t="s">
        <v>20</v>
      </c>
      <c r="F268" t="s">
        <v>20</v>
      </c>
      <c r="G268" t="s">
        <v>20</v>
      </c>
      <c r="H268" t="s">
        <v>20</v>
      </c>
      <c r="J268" t="s">
        <v>21</v>
      </c>
      <c r="K268" t="s">
        <v>21</v>
      </c>
    </row>
    <row r="269" spans="1:11" x14ac:dyDescent="0.2">
      <c r="A269" s="2">
        <v>340576487</v>
      </c>
      <c r="B269" t="s">
        <v>70</v>
      </c>
      <c r="C269" t="s">
        <v>18</v>
      </c>
      <c r="D269" t="s">
        <v>19</v>
      </c>
      <c r="E269" t="s">
        <v>20</v>
      </c>
      <c r="F269" t="s">
        <v>20</v>
      </c>
      <c r="G269" t="s">
        <v>20</v>
      </c>
      <c r="H269" t="s">
        <v>20</v>
      </c>
      <c r="J269" t="s">
        <v>21</v>
      </c>
      <c r="K269" t="s">
        <v>21</v>
      </c>
    </row>
    <row r="270" spans="1:11" x14ac:dyDescent="0.2">
      <c r="A270" s="2">
        <v>340576790</v>
      </c>
      <c r="B270" t="s">
        <v>70</v>
      </c>
      <c r="C270" t="s">
        <v>18</v>
      </c>
      <c r="D270" t="s">
        <v>19</v>
      </c>
      <c r="E270" t="s">
        <v>20</v>
      </c>
      <c r="F270" t="s">
        <v>20</v>
      </c>
      <c r="G270" t="s">
        <v>20</v>
      </c>
      <c r="H270" t="s">
        <v>20</v>
      </c>
      <c r="J270" t="s">
        <v>21</v>
      </c>
      <c r="K270" t="s">
        <v>21</v>
      </c>
    </row>
    <row r="271" spans="1:11" x14ac:dyDescent="0.2">
      <c r="A271" s="2">
        <v>340576905</v>
      </c>
      <c r="B271" t="s">
        <v>70</v>
      </c>
      <c r="C271" t="s">
        <v>18</v>
      </c>
      <c r="D271" t="s">
        <v>19</v>
      </c>
      <c r="E271" t="s">
        <v>20</v>
      </c>
      <c r="F271" t="s">
        <v>20</v>
      </c>
      <c r="G271" t="s">
        <v>20</v>
      </c>
      <c r="H271" t="s">
        <v>20</v>
      </c>
      <c r="J271" t="s">
        <v>21</v>
      </c>
      <c r="K271" t="s">
        <v>21</v>
      </c>
    </row>
    <row r="272" spans="1:11" x14ac:dyDescent="0.2">
      <c r="A272" s="2">
        <v>340577207</v>
      </c>
      <c r="B272" t="s">
        <v>140</v>
      </c>
      <c r="C272" t="s">
        <v>18</v>
      </c>
      <c r="D272" t="s">
        <v>19</v>
      </c>
      <c r="E272" t="s">
        <v>20</v>
      </c>
      <c r="F272" t="s">
        <v>20</v>
      </c>
      <c r="G272" t="s">
        <v>20</v>
      </c>
      <c r="H272" t="s">
        <v>20</v>
      </c>
      <c r="J272" t="s">
        <v>21</v>
      </c>
      <c r="K272" t="s">
        <v>21</v>
      </c>
    </row>
    <row r="273" spans="1:11" x14ac:dyDescent="0.2">
      <c r="A273" s="2">
        <v>340577280</v>
      </c>
      <c r="B273" t="s">
        <v>118</v>
      </c>
      <c r="C273" t="s">
        <v>18</v>
      </c>
      <c r="D273" t="s">
        <v>19</v>
      </c>
      <c r="E273" t="s">
        <v>20</v>
      </c>
      <c r="F273" t="s">
        <v>20</v>
      </c>
      <c r="G273" t="s">
        <v>20</v>
      </c>
      <c r="H273" t="s">
        <v>20</v>
      </c>
      <c r="J273" t="s">
        <v>21</v>
      </c>
      <c r="K273" t="s">
        <v>21</v>
      </c>
    </row>
    <row r="274" spans="1:11" x14ac:dyDescent="0.2">
      <c r="A274" s="2">
        <v>340577343</v>
      </c>
      <c r="B274" t="s">
        <v>260</v>
      </c>
      <c r="C274" t="s">
        <v>18</v>
      </c>
      <c r="D274" t="s">
        <v>19</v>
      </c>
      <c r="E274" t="s">
        <v>20</v>
      </c>
      <c r="F274" t="s">
        <v>20</v>
      </c>
      <c r="G274" t="s">
        <v>20</v>
      </c>
      <c r="H274" t="s">
        <v>20</v>
      </c>
      <c r="J274" t="s">
        <v>20</v>
      </c>
      <c r="K274" t="s">
        <v>21</v>
      </c>
    </row>
    <row r="275" spans="1:11" x14ac:dyDescent="0.2">
      <c r="A275" s="2">
        <v>340577365</v>
      </c>
      <c r="B275" t="s">
        <v>128</v>
      </c>
      <c r="C275" t="s">
        <v>18</v>
      </c>
      <c r="D275" t="s">
        <v>19</v>
      </c>
      <c r="E275" t="s">
        <v>20</v>
      </c>
      <c r="F275" t="s">
        <v>20</v>
      </c>
      <c r="G275" t="s">
        <v>20</v>
      </c>
      <c r="H275" t="s">
        <v>20</v>
      </c>
      <c r="J275" t="s">
        <v>21</v>
      </c>
      <c r="K275" t="s">
        <v>21</v>
      </c>
    </row>
    <row r="276" spans="1:11" x14ac:dyDescent="0.2">
      <c r="A276" s="2">
        <v>340577473</v>
      </c>
      <c r="B276" t="s">
        <v>149</v>
      </c>
      <c r="C276" t="s">
        <v>18</v>
      </c>
      <c r="D276" t="s">
        <v>19</v>
      </c>
      <c r="E276" t="s">
        <v>20</v>
      </c>
      <c r="F276" t="s">
        <v>20</v>
      </c>
      <c r="G276" t="s">
        <v>20</v>
      </c>
      <c r="H276" t="s">
        <v>20</v>
      </c>
      <c r="J276" t="s">
        <v>21</v>
      </c>
      <c r="K276" t="s">
        <v>21</v>
      </c>
    </row>
    <row r="277" spans="1:11" x14ac:dyDescent="0.2">
      <c r="A277" s="2">
        <v>340578612</v>
      </c>
      <c r="B277" t="s">
        <v>140</v>
      </c>
      <c r="C277" t="s">
        <v>18</v>
      </c>
      <c r="D277" t="s">
        <v>19</v>
      </c>
      <c r="E277" t="s">
        <v>21</v>
      </c>
      <c r="F277" t="s">
        <v>20</v>
      </c>
      <c r="G277" t="s">
        <v>20</v>
      </c>
      <c r="H277" t="s">
        <v>20</v>
      </c>
      <c r="J277" t="s">
        <v>21</v>
      </c>
      <c r="K277" t="s">
        <v>21</v>
      </c>
    </row>
    <row r="278" spans="1:11" x14ac:dyDescent="0.2">
      <c r="A278" s="2">
        <v>345001582</v>
      </c>
      <c r="B278" t="s">
        <v>151</v>
      </c>
      <c r="C278" t="s">
        <v>18</v>
      </c>
      <c r="D278" t="s">
        <v>19</v>
      </c>
      <c r="E278" t="s">
        <v>21</v>
      </c>
      <c r="F278" t="s">
        <v>20</v>
      </c>
      <c r="G278" t="s">
        <v>20</v>
      </c>
      <c r="H278" t="s">
        <v>20</v>
      </c>
      <c r="J278" t="s">
        <v>21</v>
      </c>
      <c r="K278" t="s">
        <v>21</v>
      </c>
    </row>
    <row r="279" spans="1:11" x14ac:dyDescent="0.2">
      <c r="A279" s="2">
        <v>345024698</v>
      </c>
      <c r="B279" t="s">
        <v>65</v>
      </c>
      <c r="C279" t="s">
        <v>25</v>
      </c>
      <c r="D279" t="s">
        <v>19</v>
      </c>
      <c r="E279" t="s">
        <v>21</v>
      </c>
      <c r="F279" t="s">
        <v>21</v>
      </c>
      <c r="G279" t="s">
        <v>20</v>
      </c>
      <c r="H279" t="s">
        <v>20</v>
      </c>
      <c r="J279" t="s">
        <v>21</v>
      </c>
      <c r="K279" t="s">
        <v>21</v>
      </c>
    </row>
    <row r="280" spans="1:11" x14ac:dyDescent="0.2">
      <c r="A280" s="2">
        <v>345037032</v>
      </c>
      <c r="B280" t="s">
        <v>152</v>
      </c>
      <c r="C280" t="s">
        <v>18</v>
      </c>
      <c r="D280" t="s">
        <v>19</v>
      </c>
      <c r="E280" t="s">
        <v>21</v>
      </c>
      <c r="F280" t="s">
        <v>20</v>
      </c>
      <c r="G280" t="s">
        <v>20</v>
      </c>
      <c r="H280" t="s">
        <v>20</v>
      </c>
      <c r="J280" t="s">
        <v>21</v>
      </c>
      <c r="K280" t="s">
        <v>21</v>
      </c>
    </row>
    <row r="281" spans="1:11" x14ac:dyDescent="0.2">
      <c r="A281" s="2">
        <v>345106888</v>
      </c>
      <c r="C281" t="s">
        <v>18</v>
      </c>
      <c r="D281" t="s">
        <v>19</v>
      </c>
      <c r="E281" t="s">
        <v>21</v>
      </c>
      <c r="F281" t="s">
        <v>20</v>
      </c>
      <c r="G281" t="s">
        <v>20</v>
      </c>
      <c r="H281" t="s">
        <v>20</v>
      </c>
      <c r="J281" t="s">
        <v>21</v>
      </c>
      <c r="K281" t="s">
        <v>21</v>
      </c>
    </row>
    <row r="282" spans="1:11" x14ac:dyDescent="0.2">
      <c r="A282" s="2">
        <v>345221524</v>
      </c>
      <c r="C282" t="s">
        <v>18</v>
      </c>
      <c r="D282" t="s">
        <v>19</v>
      </c>
      <c r="E282" t="s">
        <v>20</v>
      </c>
      <c r="F282" t="s">
        <v>20</v>
      </c>
      <c r="G282" t="s">
        <v>20</v>
      </c>
      <c r="H282" t="s">
        <v>20</v>
      </c>
      <c r="J282" t="s">
        <v>20</v>
      </c>
      <c r="K282" t="s">
        <v>21</v>
      </c>
    </row>
    <row r="283" spans="1:11" x14ac:dyDescent="0.2">
      <c r="A283" s="2">
        <v>345221529</v>
      </c>
      <c r="C283" t="s">
        <v>25</v>
      </c>
      <c r="D283" t="s">
        <v>19</v>
      </c>
      <c r="E283" t="s">
        <v>21</v>
      </c>
      <c r="F283" t="s">
        <v>21</v>
      </c>
      <c r="G283" t="s">
        <v>20</v>
      </c>
      <c r="H283" t="s">
        <v>20</v>
      </c>
      <c r="J283" t="s">
        <v>21</v>
      </c>
      <c r="K283" t="s">
        <v>21</v>
      </c>
    </row>
    <row r="284" spans="1:11" x14ac:dyDescent="0.2">
      <c r="A284" s="2">
        <v>345221556</v>
      </c>
      <c r="B284" t="s">
        <v>17</v>
      </c>
      <c r="C284" t="s">
        <v>25</v>
      </c>
      <c r="D284" t="s">
        <v>19</v>
      </c>
      <c r="E284" t="s">
        <v>21</v>
      </c>
      <c r="F284" t="s">
        <v>21</v>
      </c>
      <c r="G284" t="s">
        <v>20</v>
      </c>
      <c r="H284" t="s">
        <v>20</v>
      </c>
      <c r="J284" t="s">
        <v>21</v>
      </c>
      <c r="K284" t="s">
        <v>21</v>
      </c>
    </row>
    <row r="285" spans="1:11" x14ac:dyDescent="0.2">
      <c r="A285" s="2">
        <v>345221586</v>
      </c>
      <c r="C285" t="s">
        <v>25</v>
      </c>
      <c r="D285" t="s">
        <v>19</v>
      </c>
      <c r="E285" t="s">
        <v>21</v>
      </c>
      <c r="F285" t="s">
        <v>21</v>
      </c>
      <c r="G285" t="s">
        <v>20</v>
      </c>
      <c r="H285" t="s">
        <v>20</v>
      </c>
      <c r="J285" t="s">
        <v>21</v>
      </c>
      <c r="K285" t="s">
        <v>21</v>
      </c>
    </row>
    <row r="286" spans="1:11" x14ac:dyDescent="0.2">
      <c r="A286" s="2">
        <v>345221676</v>
      </c>
      <c r="B286" t="s">
        <v>127</v>
      </c>
      <c r="C286" t="s">
        <v>18</v>
      </c>
      <c r="D286" t="s">
        <v>19</v>
      </c>
      <c r="E286" t="s">
        <v>20</v>
      </c>
      <c r="F286" t="s">
        <v>20</v>
      </c>
      <c r="G286" t="s">
        <v>20</v>
      </c>
      <c r="H286" t="s">
        <v>20</v>
      </c>
      <c r="J286" t="s">
        <v>21</v>
      </c>
      <c r="K286" t="s">
        <v>21</v>
      </c>
    </row>
    <row r="287" spans="1:11" x14ac:dyDescent="0.2">
      <c r="A287" s="2">
        <v>345239227</v>
      </c>
      <c r="C287" t="s">
        <v>25</v>
      </c>
      <c r="D287" t="s">
        <v>19</v>
      </c>
      <c r="E287" t="s">
        <v>21</v>
      </c>
      <c r="F287" t="s">
        <v>21</v>
      </c>
      <c r="G287" t="s">
        <v>20</v>
      </c>
      <c r="H287" t="s">
        <v>20</v>
      </c>
      <c r="J287" t="s">
        <v>21</v>
      </c>
      <c r="K287" t="s">
        <v>21</v>
      </c>
    </row>
    <row r="288" spans="1:11" x14ac:dyDescent="0.2">
      <c r="A288" s="2">
        <v>345239482</v>
      </c>
      <c r="C288" t="s">
        <v>18</v>
      </c>
      <c r="D288" t="s">
        <v>19</v>
      </c>
      <c r="E288" t="s">
        <v>20</v>
      </c>
      <c r="F288" t="s">
        <v>20</v>
      </c>
      <c r="G288" t="s">
        <v>20</v>
      </c>
      <c r="H288" t="s">
        <v>20</v>
      </c>
      <c r="J288" t="s">
        <v>21</v>
      </c>
      <c r="K288" t="s">
        <v>21</v>
      </c>
    </row>
    <row r="289" spans="1:11" x14ac:dyDescent="0.2">
      <c r="A289" s="2">
        <v>345239500</v>
      </c>
      <c r="C289" t="s">
        <v>18</v>
      </c>
      <c r="D289" t="s">
        <v>19</v>
      </c>
      <c r="E289" t="s">
        <v>20</v>
      </c>
      <c r="F289" t="s">
        <v>20</v>
      </c>
      <c r="G289" t="s">
        <v>20</v>
      </c>
      <c r="H289" t="s">
        <v>20</v>
      </c>
      <c r="J289" t="s">
        <v>21</v>
      </c>
      <c r="K289" t="s">
        <v>21</v>
      </c>
    </row>
    <row r="290" spans="1:11" x14ac:dyDescent="0.2">
      <c r="A290" s="2">
        <v>345539370</v>
      </c>
      <c r="C290" t="s">
        <v>25</v>
      </c>
      <c r="D290" t="s">
        <v>19</v>
      </c>
      <c r="E290" t="s">
        <v>21</v>
      </c>
      <c r="F290" t="s">
        <v>21</v>
      </c>
      <c r="G290" t="s">
        <v>20</v>
      </c>
      <c r="H290" t="s">
        <v>20</v>
      </c>
      <c r="J290" t="s">
        <v>21</v>
      </c>
      <c r="K290" t="s">
        <v>21</v>
      </c>
    </row>
    <row r="291" spans="1:11" x14ac:dyDescent="0.2">
      <c r="A291" s="2">
        <v>345632505</v>
      </c>
      <c r="B291" t="s">
        <v>153</v>
      </c>
      <c r="C291" t="s">
        <v>18</v>
      </c>
      <c r="D291" t="s">
        <v>19</v>
      </c>
      <c r="E291" t="s">
        <v>20</v>
      </c>
      <c r="F291" t="s">
        <v>20</v>
      </c>
      <c r="G291" t="s">
        <v>20</v>
      </c>
      <c r="H291" t="s">
        <v>20</v>
      </c>
      <c r="J291" t="s">
        <v>21</v>
      </c>
      <c r="K291" t="s">
        <v>20</v>
      </c>
    </row>
    <row r="292" spans="1:11" x14ac:dyDescent="0.2">
      <c r="A292" s="2">
        <v>345702631</v>
      </c>
      <c r="B292" t="s">
        <v>127</v>
      </c>
      <c r="C292" t="s">
        <v>18</v>
      </c>
      <c r="D292" t="s">
        <v>19</v>
      </c>
      <c r="E292" t="s">
        <v>20</v>
      </c>
      <c r="F292" t="s">
        <v>20</v>
      </c>
      <c r="G292" t="s">
        <v>20</v>
      </c>
      <c r="H292" t="s">
        <v>20</v>
      </c>
      <c r="J292" t="s">
        <v>20</v>
      </c>
      <c r="K292" t="s">
        <v>21</v>
      </c>
    </row>
    <row r="293" spans="1:11" x14ac:dyDescent="0.2">
      <c r="A293" s="2">
        <v>345702636</v>
      </c>
      <c r="B293" t="s">
        <v>127</v>
      </c>
      <c r="C293" t="s">
        <v>25</v>
      </c>
      <c r="D293" t="s">
        <v>19</v>
      </c>
      <c r="E293" t="s">
        <v>20</v>
      </c>
      <c r="F293" t="s">
        <v>20</v>
      </c>
      <c r="G293" t="s">
        <v>20</v>
      </c>
      <c r="H293" t="s">
        <v>20</v>
      </c>
      <c r="J293" t="s">
        <v>20</v>
      </c>
      <c r="K293" t="s">
        <v>21</v>
      </c>
    </row>
    <row r="294" spans="1:11" x14ac:dyDescent="0.2">
      <c r="A294" s="2">
        <v>345702670</v>
      </c>
      <c r="C294" t="s">
        <v>18</v>
      </c>
      <c r="D294" t="s">
        <v>19</v>
      </c>
      <c r="E294" t="s">
        <v>20</v>
      </c>
      <c r="F294" t="s">
        <v>20</v>
      </c>
      <c r="G294" t="s">
        <v>20</v>
      </c>
      <c r="H294" t="s">
        <v>20</v>
      </c>
      <c r="J294" t="s">
        <v>21</v>
      </c>
      <c r="K294" t="s">
        <v>21</v>
      </c>
    </row>
    <row r="295" spans="1:11" x14ac:dyDescent="0.2">
      <c r="A295" s="2">
        <v>345702677</v>
      </c>
      <c r="C295" t="s">
        <v>18</v>
      </c>
      <c r="D295" t="s">
        <v>19</v>
      </c>
      <c r="E295" t="s">
        <v>20</v>
      </c>
      <c r="F295" t="s">
        <v>20</v>
      </c>
      <c r="G295" t="s">
        <v>20</v>
      </c>
      <c r="H295" t="s">
        <v>20</v>
      </c>
      <c r="J295" t="s">
        <v>21</v>
      </c>
      <c r="K295" t="s">
        <v>21</v>
      </c>
    </row>
    <row r="296" spans="1:11" x14ac:dyDescent="0.2">
      <c r="A296" s="2">
        <v>345926778</v>
      </c>
      <c r="B296" t="s">
        <v>126</v>
      </c>
      <c r="C296" t="s">
        <v>25</v>
      </c>
      <c r="D296" t="s">
        <v>19</v>
      </c>
      <c r="E296" t="s">
        <v>21</v>
      </c>
      <c r="F296" t="s">
        <v>21</v>
      </c>
      <c r="G296" t="s">
        <v>20</v>
      </c>
      <c r="H296" t="s">
        <v>20</v>
      </c>
      <c r="J296" t="s">
        <v>21</v>
      </c>
      <c r="K296" t="s">
        <v>21</v>
      </c>
    </row>
    <row r="297" spans="1:11" x14ac:dyDescent="0.2">
      <c r="A297" s="2">
        <v>345943882</v>
      </c>
      <c r="B297" t="s">
        <v>155</v>
      </c>
      <c r="C297" t="s">
        <v>18</v>
      </c>
      <c r="D297" t="s">
        <v>19</v>
      </c>
      <c r="E297" t="s">
        <v>20</v>
      </c>
      <c r="F297" t="s">
        <v>20</v>
      </c>
      <c r="G297" t="s">
        <v>20</v>
      </c>
      <c r="H297" t="s">
        <v>20</v>
      </c>
      <c r="J297" t="s">
        <v>21</v>
      </c>
      <c r="K297" t="s">
        <v>21</v>
      </c>
    </row>
    <row r="298" spans="1:11" x14ac:dyDescent="0.2">
      <c r="A298" s="2">
        <v>346127115</v>
      </c>
      <c r="B298" t="s">
        <v>17</v>
      </c>
      <c r="C298" t="s">
        <v>18</v>
      </c>
      <c r="D298" t="s">
        <v>19</v>
      </c>
      <c r="E298" t="s">
        <v>20</v>
      </c>
      <c r="F298" t="s">
        <v>20</v>
      </c>
      <c r="G298" t="s">
        <v>20</v>
      </c>
      <c r="H298" t="s">
        <v>20</v>
      </c>
      <c r="J298" t="s">
        <v>20</v>
      </c>
      <c r="K298" t="s">
        <v>21</v>
      </c>
    </row>
    <row r="299" spans="1:11" x14ac:dyDescent="0.2">
      <c r="A299" s="2">
        <v>346127153</v>
      </c>
      <c r="B299" t="s">
        <v>17</v>
      </c>
      <c r="C299" t="s">
        <v>18</v>
      </c>
      <c r="D299" t="s">
        <v>19</v>
      </c>
      <c r="E299" t="s">
        <v>20</v>
      </c>
      <c r="F299" t="s">
        <v>21</v>
      </c>
      <c r="G299" t="s">
        <v>20</v>
      </c>
      <c r="H299" t="s">
        <v>20</v>
      </c>
      <c r="J299" t="s">
        <v>21</v>
      </c>
      <c r="K299" t="s">
        <v>21</v>
      </c>
    </row>
    <row r="300" spans="1:11" x14ac:dyDescent="0.2">
      <c r="A300" s="2">
        <v>346127156</v>
      </c>
      <c r="B300" t="s">
        <v>17</v>
      </c>
      <c r="C300" t="s">
        <v>18</v>
      </c>
      <c r="D300" t="s">
        <v>19</v>
      </c>
      <c r="E300" t="s">
        <v>20</v>
      </c>
      <c r="F300" t="s">
        <v>21</v>
      </c>
      <c r="G300" t="s">
        <v>20</v>
      </c>
      <c r="H300" t="s">
        <v>20</v>
      </c>
      <c r="J300" t="s">
        <v>21</v>
      </c>
      <c r="K300" t="s">
        <v>21</v>
      </c>
    </row>
    <row r="301" spans="1:11" x14ac:dyDescent="0.2">
      <c r="A301" s="2">
        <v>346127191</v>
      </c>
      <c r="C301" t="s">
        <v>18</v>
      </c>
      <c r="D301" t="s">
        <v>19</v>
      </c>
      <c r="E301" t="s">
        <v>20</v>
      </c>
      <c r="F301" t="s">
        <v>20</v>
      </c>
      <c r="G301" t="s">
        <v>20</v>
      </c>
      <c r="H301" t="s">
        <v>20</v>
      </c>
      <c r="J301" t="s">
        <v>20</v>
      </c>
      <c r="K301" t="s">
        <v>21</v>
      </c>
    </row>
    <row r="302" spans="1:11" x14ac:dyDescent="0.2">
      <c r="A302" s="2">
        <v>346130501</v>
      </c>
      <c r="B302" t="s">
        <v>17</v>
      </c>
      <c r="C302" t="s">
        <v>18</v>
      </c>
      <c r="D302" t="s">
        <v>19</v>
      </c>
      <c r="E302" t="s">
        <v>20</v>
      </c>
      <c r="F302" t="s">
        <v>20</v>
      </c>
      <c r="G302" t="s">
        <v>20</v>
      </c>
      <c r="H302" t="s">
        <v>20</v>
      </c>
      <c r="J302" t="s">
        <v>20</v>
      </c>
      <c r="K302" t="s">
        <v>20</v>
      </c>
    </row>
    <row r="303" spans="1:11" x14ac:dyDescent="0.2">
      <c r="A303" s="2">
        <v>346130771</v>
      </c>
      <c r="B303" t="s">
        <v>17</v>
      </c>
      <c r="C303" t="s">
        <v>18</v>
      </c>
      <c r="D303" t="s">
        <v>19</v>
      </c>
      <c r="E303" t="s">
        <v>20</v>
      </c>
      <c r="F303" t="s">
        <v>20</v>
      </c>
      <c r="G303" t="s">
        <v>20</v>
      </c>
      <c r="H303" t="s">
        <v>20</v>
      </c>
      <c r="J303" t="s">
        <v>20</v>
      </c>
      <c r="K303" t="s">
        <v>21</v>
      </c>
    </row>
    <row r="304" spans="1:11" x14ac:dyDescent="0.2">
      <c r="A304" s="2">
        <v>346130775</v>
      </c>
      <c r="B304" t="s">
        <v>17</v>
      </c>
      <c r="C304" t="s">
        <v>18</v>
      </c>
      <c r="D304" t="s">
        <v>19</v>
      </c>
      <c r="E304" t="s">
        <v>20</v>
      </c>
      <c r="F304" t="s">
        <v>20</v>
      </c>
      <c r="G304" t="s">
        <v>20</v>
      </c>
      <c r="H304" t="s">
        <v>20</v>
      </c>
      <c r="J304" t="s">
        <v>21</v>
      </c>
      <c r="K304" t="s">
        <v>21</v>
      </c>
    </row>
    <row r="305" spans="1:11" x14ac:dyDescent="0.2">
      <c r="A305" s="2">
        <v>346144568</v>
      </c>
      <c r="B305" t="s">
        <v>17</v>
      </c>
      <c r="C305" t="s">
        <v>18</v>
      </c>
      <c r="D305" t="s">
        <v>19</v>
      </c>
      <c r="E305" t="s">
        <v>20</v>
      </c>
      <c r="F305" t="s">
        <v>20</v>
      </c>
      <c r="G305" t="s">
        <v>20</v>
      </c>
      <c r="H305" t="s">
        <v>20</v>
      </c>
      <c r="J305" t="s">
        <v>21</v>
      </c>
      <c r="K305" t="s">
        <v>21</v>
      </c>
    </row>
    <row r="306" spans="1:11" x14ac:dyDescent="0.2">
      <c r="A306" s="2">
        <v>346497984</v>
      </c>
      <c r="B306" t="s">
        <v>144</v>
      </c>
      <c r="C306" t="s">
        <v>25</v>
      </c>
      <c r="D306" t="s">
        <v>19</v>
      </c>
      <c r="E306" t="s">
        <v>21</v>
      </c>
      <c r="F306" t="s">
        <v>21</v>
      </c>
      <c r="G306" t="s">
        <v>20</v>
      </c>
      <c r="H306" t="s">
        <v>20</v>
      </c>
      <c r="J306" t="s">
        <v>20</v>
      </c>
      <c r="K306" t="s">
        <v>21</v>
      </c>
    </row>
    <row r="307" spans="1:11" x14ac:dyDescent="0.2">
      <c r="A307" s="2">
        <v>346522660</v>
      </c>
      <c r="B307" t="s">
        <v>156</v>
      </c>
      <c r="C307" t="s">
        <v>18</v>
      </c>
      <c r="D307" t="s">
        <v>19</v>
      </c>
      <c r="E307" t="s">
        <v>20</v>
      </c>
      <c r="F307" t="s">
        <v>20</v>
      </c>
      <c r="G307" t="s">
        <v>20</v>
      </c>
      <c r="H307" t="s">
        <v>20</v>
      </c>
      <c r="J307" t="s">
        <v>21</v>
      </c>
      <c r="K307" t="s">
        <v>20</v>
      </c>
    </row>
    <row r="308" spans="1:11" x14ac:dyDescent="0.2">
      <c r="A308" s="2">
        <v>346540215</v>
      </c>
      <c r="C308" t="s">
        <v>18</v>
      </c>
      <c r="D308" t="s">
        <v>19</v>
      </c>
      <c r="E308" t="s">
        <v>20</v>
      </c>
      <c r="F308" t="s">
        <v>20</v>
      </c>
      <c r="G308" t="s">
        <v>20</v>
      </c>
      <c r="H308" t="s">
        <v>20</v>
      </c>
      <c r="J308" t="s">
        <v>20</v>
      </c>
      <c r="K308" t="s">
        <v>21</v>
      </c>
    </row>
    <row r="309" spans="1:11" x14ac:dyDescent="0.2">
      <c r="A309" s="2">
        <v>346540220</v>
      </c>
      <c r="B309" t="s">
        <v>17</v>
      </c>
      <c r="C309" t="s">
        <v>18</v>
      </c>
      <c r="D309" t="s">
        <v>19</v>
      </c>
      <c r="E309" t="s">
        <v>20</v>
      </c>
      <c r="F309" t="s">
        <v>20</v>
      </c>
      <c r="G309" t="s">
        <v>20</v>
      </c>
      <c r="H309" t="s">
        <v>20</v>
      </c>
      <c r="J309" t="s">
        <v>21</v>
      </c>
      <c r="K309" t="s">
        <v>21</v>
      </c>
    </row>
    <row r="310" spans="1:11" x14ac:dyDescent="0.2">
      <c r="A310" s="2">
        <v>346544148</v>
      </c>
      <c r="B310" t="s">
        <v>52</v>
      </c>
      <c r="C310" t="s">
        <v>18</v>
      </c>
      <c r="D310" t="s">
        <v>19</v>
      </c>
      <c r="E310" t="s">
        <v>21</v>
      </c>
      <c r="F310" t="s">
        <v>20</v>
      </c>
      <c r="G310" t="s">
        <v>20</v>
      </c>
      <c r="H310" t="s">
        <v>20</v>
      </c>
      <c r="J310" t="s">
        <v>20</v>
      </c>
      <c r="K310" t="s">
        <v>21</v>
      </c>
    </row>
    <row r="311" spans="1:11" x14ac:dyDescent="0.2">
      <c r="A311" s="2">
        <v>346545003</v>
      </c>
      <c r="B311" t="s">
        <v>17</v>
      </c>
      <c r="C311" t="s">
        <v>18</v>
      </c>
      <c r="D311" t="s">
        <v>19</v>
      </c>
      <c r="E311" t="s">
        <v>20</v>
      </c>
      <c r="F311" t="s">
        <v>20</v>
      </c>
      <c r="G311" t="s">
        <v>20</v>
      </c>
      <c r="H311" t="s">
        <v>20</v>
      </c>
      <c r="J311" t="s">
        <v>21</v>
      </c>
      <c r="K311" t="s">
        <v>21</v>
      </c>
    </row>
    <row r="312" spans="1:11" x14ac:dyDescent="0.2">
      <c r="A312" s="2">
        <v>346545005</v>
      </c>
      <c r="B312" t="s">
        <v>17</v>
      </c>
      <c r="C312" t="s">
        <v>18</v>
      </c>
      <c r="D312" t="s">
        <v>19</v>
      </c>
      <c r="E312" t="s">
        <v>20</v>
      </c>
      <c r="F312" t="s">
        <v>21</v>
      </c>
      <c r="G312" t="s">
        <v>20</v>
      </c>
      <c r="H312" t="s">
        <v>20</v>
      </c>
      <c r="J312" t="s">
        <v>21</v>
      </c>
      <c r="K312" t="s">
        <v>21</v>
      </c>
    </row>
    <row r="313" spans="1:11" x14ac:dyDescent="0.2">
      <c r="A313" s="2">
        <v>346545008</v>
      </c>
      <c r="C313" t="s">
        <v>18</v>
      </c>
      <c r="D313" t="s">
        <v>19</v>
      </c>
      <c r="E313" t="s">
        <v>20</v>
      </c>
      <c r="F313" t="s">
        <v>20</v>
      </c>
      <c r="G313" t="s">
        <v>20</v>
      </c>
      <c r="H313" t="s">
        <v>20</v>
      </c>
      <c r="J313" t="s">
        <v>21</v>
      </c>
      <c r="K313" t="s">
        <v>21</v>
      </c>
    </row>
    <row r="314" spans="1:11" x14ac:dyDescent="0.2">
      <c r="A314" s="2">
        <v>346554369</v>
      </c>
      <c r="B314" t="s">
        <v>17</v>
      </c>
      <c r="C314" t="s">
        <v>18</v>
      </c>
      <c r="D314" t="s">
        <v>19</v>
      </c>
      <c r="E314" t="s">
        <v>20</v>
      </c>
      <c r="F314" t="s">
        <v>21</v>
      </c>
      <c r="G314" t="s">
        <v>20</v>
      </c>
      <c r="H314" t="s">
        <v>20</v>
      </c>
      <c r="J314" t="s">
        <v>20</v>
      </c>
      <c r="K314" t="s">
        <v>21</v>
      </c>
    </row>
    <row r="315" spans="1:11" x14ac:dyDescent="0.2">
      <c r="A315" s="2">
        <v>346565146</v>
      </c>
      <c r="B315" t="s">
        <v>17</v>
      </c>
      <c r="C315" t="s">
        <v>18</v>
      </c>
      <c r="D315" t="s">
        <v>19</v>
      </c>
      <c r="E315" t="s">
        <v>20</v>
      </c>
      <c r="F315" t="s">
        <v>20</v>
      </c>
      <c r="G315" t="s">
        <v>20</v>
      </c>
      <c r="H315" t="s">
        <v>20</v>
      </c>
      <c r="J315" t="s">
        <v>21</v>
      </c>
      <c r="K315" t="s">
        <v>21</v>
      </c>
    </row>
    <row r="316" spans="1:11" x14ac:dyDescent="0.2">
      <c r="A316" s="2">
        <v>346598401</v>
      </c>
      <c r="C316" t="s">
        <v>18</v>
      </c>
      <c r="D316" t="s">
        <v>19</v>
      </c>
      <c r="E316" t="s">
        <v>21</v>
      </c>
      <c r="F316" t="s">
        <v>21</v>
      </c>
      <c r="G316" t="s">
        <v>20</v>
      </c>
      <c r="H316" t="s">
        <v>20</v>
      </c>
      <c r="J316" t="s">
        <v>21</v>
      </c>
      <c r="K316" t="s">
        <v>21</v>
      </c>
    </row>
    <row r="317" spans="1:11" x14ac:dyDescent="0.2">
      <c r="A317" s="2">
        <v>346616657</v>
      </c>
      <c r="C317" t="s">
        <v>25</v>
      </c>
      <c r="D317" t="s">
        <v>19</v>
      </c>
      <c r="E317" t="s">
        <v>21</v>
      </c>
      <c r="F317" t="s">
        <v>21</v>
      </c>
      <c r="G317" t="s">
        <v>20</v>
      </c>
      <c r="H317" t="s">
        <v>20</v>
      </c>
      <c r="J317" t="s">
        <v>21</v>
      </c>
      <c r="K317" t="s">
        <v>21</v>
      </c>
    </row>
    <row r="318" spans="1:11" x14ac:dyDescent="0.2">
      <c r="A318" s="2">
        <v>346619699</v>
      </c>
      <c r="C318" t="s">
        <v>25</v>
      </c>
      <c r="D318" t="s">
        <v>19</v>
      </c>
      <c r="E318" t="s">
        <v>21</v>
      </c>
      <c r="F318" t="s">
        <v>21</v>
      </c>
      <c r="G318" t="s">
        <v>20</v>
      </c>
      <c r="H318" t="s">
        <v>20</v>
      </c>
      <c r="J318" t="s">
        <v>21</v>
      </c>
      <c r="K318" t="s">
        <v>21</v>
      </c>
    </row>
    <row r="319" spans="1:11" x14ac:dyDescent="0.2">
      <c r="A319" s="2">
        <v>346702897</v>
      </c>
      <c r="B319" t="s">
        <v>157</v>
      </c>
      <c r="C319" t="s">
        <v>18</v>
      </c>
      <c r="D319" t="s">
        <v>19</v>
      </c>
      <c r="E319" t="s">
        <v>20</v>
      </c>
      <c r="F319" t="s">
        <v>21</v>
      </c>
      <c r="G319" t="s">
        <v>20</v>
      </c>
      <c r="H319" t="s">
        <v>20</v>
      </c>
      <c r="J319" t="s">
        <v>21</v>
      </c>
      <c r="K319" t="s">
        <v>20</v>
      </c>
    </row>
    <row r="320" spans="1:11" x14ac:dyDescent="0.2">
      <c r="A320" s="2">
        <v>346839164</v>
      </c>
      <c r="B320" t="s">
        <v>158</v>
      </c>
      <c r="C320" t="s">
        <v>18</v>
      </c>
      <c r="D320" t="s">
        <v>19</v>
      </c>
      <c r="E320" t="s">
        <v>20</v>
      </c>
      <c r="F320" t="s">
        <v>20</v>
      </c>
      <c r="G320" t="s">
        <v>20</v>
      </c>
      <c r="H320" t="s">
        <v>20</v>
      </c>
      <c r="J320" t="s">
        <v>21</v>
      </c>
      <c r="K320" t="s">
        <v>20</v>
      </c>
    </row>
    <row r="321" spans="1:11" x14ac:dyDescent="0.2">
      <c r="A321" s="2">
        <v>346870282</v>
      </c>
      <c r="C321" t="s">
        <v>18</v>
      </c>
      <c r="D321" t="s">
        <v>19</v>
      </c>
      <c r="E321" t="s">
        <v>20</v>
      </c>
      <c r="F321" t="s">
        <v>20</v>
      </c>
      <c r="G321" t="s">
        <v>20</v>
      </c>
      <c r="H321" t="s">
        <v>20</v>
      </c>
      <c r="J321" t="s">
        <v>21</v>
      </c>
      <c r="K321" t="s">
        <v>21</v>
      </c>
    </row>
    <row r="322" spans="1:11" x14ac:dyDescent="0.2">
      <c r="A322" s="2">
        <v>346870486</v>
      </c>
      <c r="B322" t="s">
        <v>65</v>
      </c>
      <c r="C322" t="s">
        <v>18</v>
      </c>
      <c r="D322" t="s">
        <v>19</v>
      </c>
      <c r="E322" t="s">
        <v>20</v>
      </c>
      <c r="F322" t="s">
        <v>20</v>
      </c>
      <c r="G322" t="s">
        <v>20</v>
      </c>
      <c r="H322" t="s">
        <v>20</v>
      </c>
      <c r="J322" t="s">
        <v>21</v>
      </c>
      <c r="K322" t="s">
        <v>20</v>
      </c>
    </row>
    <row r="323" spans="1:11" x14ac:dyDescent="0.2">
      <c r="A323" s="2">
        <v>346879524</v>
      </c>
      <c r="C323" t="s">
        <v>18</v>
      </c>
      <c r="D323" t="s">
        <v>19</v>
      </c>
      <c r="E323" t="s">
        <v>20</v>
      </c>
      <c r="F323" t="s">
        <v>21</v>
      </c>
      <c r="G323" t="s">
        <v>20</v>
      </c>
      <c r="H323" t="s">
        <v>20</v>
      </c>
      <c r="J323" t="s">
        <v>21</v>
      </c>
      <c r="K323" t="s">
        <v>20</v>
      </c>
    </row>
    <row r="324" spans="1:11" x14ac:dyDescent="0.2">
      <c r="A324" s="2">
        <v>347011028</v>
      </c>
      <c r="C324" t="s">
        <v>25</v>
      </c>
      <c r="D324" t="s">
        <v>19</v>
      </c>
      <c r="E324" t="s">
        <v>21</v>
      </c>
      <c r="F324" t="s">
        <v>21</v>
      </c>
      <c r="G324" t="s">
        <v>20</v>
      </c>
      <c r="H324" t="s">
        <v>20</v>
      </c>
      <c r="J324" t="s">
        <v>21</v>
      </c>
      <c r="K324" t="s">
        <v>21</v>
      </c>
    </row>
    <row r="325" spans="1:11" x14ac:dyDescent="0.2">
      <c r="A325" s="2">
        <v>347039924</v>
      </c>
      <c r="C325" t="s">
        <v>18</v>
      </c>
      <c r="D325" t="s">
        <v>19</v>
      </c>
      <c r="E325" t="s">
        <v>20</v>
      </c>
      <c r="F325" t="s">
        <v>20</v>
      </c>
      <c r="G325" t="s">
        <v>20</v>
      </c>
      <c r="H325" t="s">
        <v>20</v>
      </c>
      <c r="J325" t="s">
        <v>20</v>
      </c>
      <c r="K325" t="s">
        <v>21</v>
      </c>
    </row>
    <row r="326" spans="1:11" x14ac:dyDescent="0.2">
      <c r="A326" s="2">
        <v>347079898</v>
      </c>
      <c r="C326" t="s">
        <v>25</v>
      </c>
      <c r="D326" t="s">
        <v>19</v>
      </c>
      <c r="E326" t="s">
        <v>21</v>
      </c>
      <c r="F326" t="s">
        <v>21</v>
      </c>
      <c r="G326" t="s">
        <v>20</v>
      </c>
      <c r="H326" t="s">
        <v>20</v>
      </c>
      <c r="J326" t="s">
        <v>21</v>
      </c>
      <c r="K326" t="s">
        <v>21</v>
      </c>
    </row>
    <row r="327" spans="1:11" x14ac:dyDescent="0.2">
      <c r="A327" s="2">
        <v>347116063</v>
      </c>
      <c r="B327" t="s">
        <v>137</v>
      </c>
      <c r="C327" t="s">
        <v>18</v>
      </c>
      <c r="D327" t="s">
        <v>19</v>
      </c>
      <c r="E327" t="s">
        <v>20</v>
      </c>
      <c r="F327" t="s">
        <v>21</v>
      </c>
      <c r="G327" t="s">
        <v>20</v>
      </c>
      <c r="H327" t="s">
        <v>20</v>
      </c>
      <c r="J327" t="s">
        <v>20</v>
      </c>
      <c r="K327" t="s">
        <v>20</v>
      </c>
    </row>
    <row r="328" spans="1:11" x14ac:dyDescent="0.2">
      <c r="A328" s="2">
        <v>347158198</v>
      </c>
      <c r="B328" t="s">
        <v>159</v>
      </c>
      <c r="C328" t="s">
        <v>18</v>
      </c>
      <c r="D328" t="s">
        <v>19</v>
      </c>
      <c r="E328" t="s">
        <v>20</v>
      </c>
      <c r="F328" t="s">
        <v>20</v>
      </c>
      <c r="G328" t="s">
        <v>20</v>
      </c>
      <c r="H328" t="s">
        <v>20</v>
      </c>
      <c r="J328" t="s">
        <v>21</v>
      </c>
      <c r="K328" t="s">
        <v>21</v>
      </c>
    </row>
    <row r="329" spans="1:11" x14ac:dyDescent="0.2">
      <c r="A329" s="2">
        <v>347162674</v>
      </c>
      <c r="C329" t="s">
        <v>25</v>
      </c>
      <c r="D329" t="s">
        <v>19</v>
      </c>
      <c r="E329" t="s">
        <v>21</v>
      </c>
      <c r="F329" t="s">
        <v>21</v>
      </c>
      <c r="G329" t="s">
        <v>20</v>
      </c>
      <c r="H329" t="s">
        <v>20</v>
      </c>
      <c r="J329" t="s">
        <v>21</v>
      </c>
      <c r="K329" t="s">
        <v>20</v>
      </c>
    </row>
    <row r="330" spans="1:11" x14ac:dyDescent="0.2">
      <c r="A330" s="2">
        <v>347263389</v>
      </c>
      <c r="B330" t="s">
        <v>278</v>
      </c>
      <c r="C330" t="s">
        <v>25</v>
      </c>
      <c r="D330" t="s">
        <v>19</v>
      </c>
      <c r="E330" t="s">
        <v>21</v>
      </c>
      <c r="F330" t="s">
        <v>21</v>
      </c>
      <c r="G330" t="s">
        <v>20</v>
      </c>
      <c r="H330" t="s">
        <v>20</v>
      </c>
      <c r="J330" t="s">
        <v>21</v>
      </c>
      <c r="K330" t="s">
        <v>21</v>
      </c>
    </row>
    <row r="331" spans="1:11" x14ac:dyDescent="0.2">
      <c r="A331" s="2">
        <v>347366538</v>
      </c>
      <c r="B331" t="s">
        <v>135</v>
      </c>
      <c r="C331" t="s">
        <v>25</v>
      </c>
      <c r="D331" t="s">
        <v>19</v>
      </c>
      <c r="E331" t="s">
        <v>21</v>
      </c>
      <c r="F331" t="s">
        <v>21</v>
      </c>
      <c r="G331" t="s">
        <v>20</v>
      </c>
      <c r="H331" t="s">
        <v>20</v>
      </c>
      <c r="J331" t="s">
        <v>21</v>
      </c>
      <c r="K331" t="s">
        <v>20</v>
      </c>
    </row>
    <row r="332" spans="1:11" x14ac:dyDescent="0.2">
      <c r="A332" s="2">
        <v>347373905</v>
      </c>
      <c r="C332" t="s">
        <v>25</v>
      </c>
      <c r="D332" t="s">
        <v>19</v>
      </c>
      <c r="E332" t="s">
        <v>21</v>
      </c>
      <c r="F332" t="s">
        <v>20</v>
      </c>
      <c r="G332" t="s">
        <v>20</v>
      </c>
      <c r="H332" t="s">
        <v>20</v>
      </c>
      <c r="J332" t="s">
        <v>21</v>
      </c>
      <c r="K332" t="s">
        <v>21</v>
      </c>
    </row>
    <row r="333" spans="1:11" x14ac:dyDescent="0.2">
      <c r="A333" s="2">
        <v>347402774</v>
      </c>
      <c r="B333" t="s">
        <v>161</v>
      </c>
      <c r="C333" t="s">
        <v>18</v>
      </c>
      <c r="D333" t="s">
        <v>19</v>
      </c>
      <c r="E333" t="s">
        <v>20</v>
      </c>
      <c r="F333" t="s">
        <v>21</v>
      </c>
      <c r="G333" t="s">
        <v>20</v>
      </c>
      <c r="H333" t="s">
        <v>20</v>
      </c>
      <c r="J333" t="s">
        <v>21</v>
      </c>
      <c r="K333" t="s">
        <v>20</v>
      </c>
    </row>
    <row r="334" spans="1:11" x14ac:dyDescent="0.2">
      <c r="A334" s="2">
        <v>347402823</v>
      </c>
      <c r="C334" t="s">
        <v>18</v>
      </c>
      <c r="D334" t="s">
        <v>19</v>
      </c>
      <c r="E334" t="s">
        <v>20</v>
      </c>
      <c r="F334" t="s">
        <v>21</v>
      </c>
      <c r="G334" t="s">
        <v>20</v>
      </c>
      <c r="H334" t="s">
        <v>20</v>
      </c>
      <c r="J334" t="s">
        <v>21</v>
      </c>
      <c r="K334" t="s">
        <v>20</v>
      </c>
    </row>
    <row r="335" spans="1:11" x14ac:dyDescent="0.2">
      <c r="A335" s="2">
        <v>347407822</v>
      </c>
      <c r="B335" t="s">
        <v>161</v>
      </c>
      <c r="C335" t="s">
        <v>18</v>
      </c>
      <c r="D335" t="s">
        <v>19</v>
      </c>
      <c r="E335" t="s">
        <v>20</v>
      </c>
      <c r="F335" t="s">
        <v>21</v>
      </c>
      <c r="G335" t="s">
        <v>20</v>
      </c>
      <c r="H335" t="s">
        <v>20</v>
      </c>
      <c r="J335" t="s">
        <v>21</v>
      </c>
      <c r="K335" t="s">
        <v>20</v>
      </c>
    </row>
    <row r="336" spans="1:11" x14ac:dyDescent="0.2">
      <c r="A336" s="2">
        <v>347494353</v>
      </c>
      <c r="B336" t="s">
        <v>126</v>
      </c>
      <c r="C336" t="s">
        <v>25</v>
      </c>
      <c r="D336" t="s">
        <v>19</v>
      </c>
      <c r="E336" t="s">
        <v>21</v>
      </c>
      <c r="F336" t="s">
        <v>21</v>
      </c>
      <c r="G336" t="s">
        <v>20</v>
      </c>
      <c r="H336" t="s">
        <v>20</v>
      </c>
      <c r="J336" t="s">
        <v>20</v>
      </c>
      <c r="K336" t="s">
        <v>20</v>
      </c>
    </row>
    <row r="337" spans="1:11" x14ac:dyDescent="0.2">
      <c r="A337" s="2">
        <v>347507704</v>
      </c>
      <c r="B337" t="s">
        <v>17</v>
      </c>
      <c r="C337" t="s">
        <v>18</v>
      </c>
      <c r="D337" t="s">
        <v>19</v>
      </c>
      <c r="E337" t="s">
        <v>20</v>
      </c>
      <c r="F337" t="s">
        <v>21</v>
      </c>
      <c r="G337" t="s">
        <v>20</v>
      </c>
      <c r="H337" t="s">
        <v>20</v>
      </c>
      <c r="J337" t="s">
        <v>21</v>
      </c>
      <c r="K337" t="s">
        <v>21</v>
      </c>
    </row>
    <row r="338" spans="1:11" x14ac:dyDescent="0.2">
      <c r="A338" s="2">
        <v>347507708</v>
      </c>
      <c r="B338" t="s">
        <v>17</v>
      </c>
      <c r="C338" t="s">
        <v>18</v>
      </c>
      <c r="D338" t="s">
        <v>19</v>
      </c>
      <c r="E338" t="s">
        <v>20</v>
      </c>
      <c r="F338" t="s">
        <v>21</v>
      </c>
      <c r="G338" t="s">
        <v>20</v>
      </c>
      <c r="H338" t="s">
        <v>20</v>
      </c>
      <c r="J338" t="s">
        <v>21</v>
      </c>
      <c r="K338" t="s">
        <v>21</v>
      </c>
    </row>
    <row r="339" spans="1:11" x14ac:dyDescent="0.2">
      <c r="A339" s="2">
        <v>347612074</v>
      </c>
      <c r="B339" t="s">
        <v>279</v>
      </c>
      <c r="C339" t="s">
        <v>18</v>
      </c>
      <c r="D339" t="s">
        <v>19</v>
      </c>
      <c r="E339" t="s">
        <v>20</v>
      </c>
      <c r="F339" t="s">
        <v>20</v>
      </c>
      <c r="G339" t="s">
        <v>20</v>
      </c>
      <c r="H339" t="s">
        <v>20</v>
      </c>
      <c r="J339" t="s">
        <v>21</v>
      </c>
      <c r="K339" t="s">
        <v>20</v>
      </c>
    </row>
    <row r="340" spans="1:11" x14ac:dyDescent="0.2">
      <c r="A340" s="2">
        <v>347757015</v>
      </c>
      <c r="C340" t="s">
        <v>25</v>
      </c>
      <c r="D340" t="s">
        <v>19</v>
      </c>
      <c r="E340" t="s">
        <v>20</v>
      </c>
      <c r="F340" t="s">
        <v>20</v>
      </c>
      <c r="G340" t="s">
        <v>20</v>
      </c>
      <c r="H340" t="s">
        <v>20</v>
      </c>
      <c r="J340" t="s">
        <v>21</v>
      </c>
      <c r="K340" t="s">
        <v>21</v>
      </c>
    </row>
    <row r="341" spans="1:11" x14ac:dyDescent="0.2">
      <c r="A341" s="2">
        <v>347787661</v>
      </c>
      <c r="B341" t="s">
        <v>280</v>
      </c>
      <c r="C341" t="s">
        <v>25</v>
      </c>
      <c r="D341" t="s">
        <v>19</v>
      </c>
      <c r="E341" t="s">
        <v>21</v>
      </c>
      <c r="F341" t="s">
        <v>21</v>
      </c>
      <c r="G341" t="s">
        <v>20</v>
      </c>
      <c r="H341" t="s">
        <v>20</v>
      </c>
      <c r="J341" t="s">
        <v>20</v>
      </c>
      <c r="K341" t="s">
        <v>20</v>
      </c>
    </row>
    <row r="342" spans="1:11" x14ac:dyDescent="0.2">
      <c r="A342" s="2">
        <v>347860856</v>
      </c>
      <c r="C342" t="s">
        <v>18</v>
      </c>
      <c r="D342" t="s">
        <v>19</v>
      </c>
      <c r="E342" t="s">
        <v>20</v>
      </c>
      <c r="F342" t="s">
        <v>21</v>
      </c>
      <c r="G342" t="s">
        <v>20</v>
      </c>
      <c r="H342" t="s">
        <v>20</v>
      </c>
      <c r="J342" t="s">
        <v>21</v>
      </c>
      <c r="K342" t="s">
        <v>21</v>
      </c>
    </row>
    <row r="343" spans="1:11" x14ac:dyDescent="0.2">
      <c r="A343" s="2">
        <v>347903980</v>
      </c>
      <c r="C343" t="s">
        <v>18</v>
      </c>
      <c r="D343" t="s">
        <v>19</v>
      </c>
      <c r="E343" t="s">
        <v>20</v>
      </c>
      <c r="F343" t="s">
        <v>20</v>
      </c>
      <c r="G343" t="s">
        <v>20</v>
      </c>
      <c r="H343" t="s">
        <v>20</v>
      </c>
      <c r="J343" t="s">
        <v>20</v>
      </c>
      <c r="K343" t="s">
        <v>21</v>
      </c>
    </row>
    <row r="344" spans="1:11" x14ac:dyDescent="0.2">
      <c r="A344" s="2">
        <v>347954524</v>
      </c>
      <c r="B344" t="s">
        <v>17</v>
      </c>
      <c r="C344" t="s">
        <v>18</v>
      </c>
      <c r="D344" t="s">
        <v>19</v>
      </c>
      <c r="E344" t="s">
        <v>20</v>
      </c>
      <c r="F344" t="s">
        <v>20</v>
      </c>
      <c r="G344" t="s">
        <v>20</v>
      </c>
      <c r="H344" t="s">
        <v>20</v>
      </c>
      <c r="J344" t="s">
        <v>20</v>
      </c>
      <c r="K344" t="s">
        <v>21</v>
      </c>
    </row>
    <row r="345" spans="1:11" x14ac:dyDescent="0.2">
      <c r="A345" s="2">
        <v>347954581</v>
      </c>
      <c r="B345" t="s">
        <v>17</v>
      </c>
      <c r="C345" t="s">
        <v>18</v>
      </c>
      <c r="D345" t="s">
        <v>19</v>
      </c>
      <c r="E345" t="s">
        <v>20</v>
      </c>
      <c r="F345" t="s">
        <v>20</v>
      </c>
      <c r="G345" t="s">
        <v>20</v>
      </c>
      <c r="H345" t="s">
        <v>20</v>
      </c>
      <c r="J345" t="s">
        <v>20</v>
      </c>
      <c r="K345" t="s">
        <v>21</v>
      </c>
    </row>
    <row r="346" spans="1:11" x14ac:dyDescent="0.2">
      <c r="A346" s="2">
        <v>347966478</v>
      </c>
      <c r="B346" t="s">
        <v>281</v>
      </c>
      <c r="C346" t="s">
        <v>18</v>
      </c>
      <c r="D346" t="s">
        <v>19</v>
      </c>
      <c r="E346" t="s">
        <v>21</v>
      </c>
      <c r="F346" t="s">
        <v>20</v>
      </c>
      <c r="G346" t="s">
        <v>20</v>
      </c>
      <c r="H346" t="s">
        <v>20</v>
      </c>
      <c r="J346" t="s">
        <v>21</v>
      </c>
      <c r="K346" t="s">
        <v>21</v>
      </c>
    </row>
    <row r="347" spans="1:11" x14ac:dyDescent="0.2">
      <c r="A347" s="2">
        <v>348014318</v>
      </c>
      <c r="C347" t="s">
        <v>18</v>
      </c>
      <c r="D347" t="s">
        <v>19</v>
      </c>
      <c r="E347" t="s">
        <v>20</v>
      </c>
      <c r="F347" t="s">
        <v>21</v>
      </c>
      <c r="G347" t="s">
        <v>20</v>
      </c>
      <c r="H347" t="s">
        <v>20</v>
      </c>
      <c r="J347" t="s">
        <v>21</v>
      </c>
      <c r="K347" t="s">
        <v>20</v>
      </c>
    </row>
    <row r="348" spans="1:11" x14ac:dyDescent="0.2">
      <c r="A348" s="2">
        <v>348036947</v>
      </c>
      <c r="B348" t="s">
        <v>17</v>
      </c>
      <c r="C348" t="s">
        <v>18</v>
      </c>
      <c r="D348" t="s">
        <v>19</v>
      </c>
      <c r="E348" t="s">
        <v>20</v>
      </c>
      <c r="F348" t="s">
        <v>21</v>
      </c>
      <c r="G348" t="s">
        <v>20</v>
      </c>
      <c r="H348" t="s">
        <v>20</v>
      </c>
      <c r="J348" t="s">
        <v>20</v>
      </c>
      <c r="K348" t="s">
        <v>21</v>
      </c>
    </row>
    <row r="349" spans="1:11" x14ac:dyDescent="0.2">
      <c r="A349" s="2">
        <v>348345290</v>
      </c>
      <c r="C349" t="s">
        <v>18</v>
      </c>
      <c r="D349" t="s">
        <v>19</v>
      </c>
      <c r="E349" t="s">
        <v>20</v>
      </c>
      <c r="F349" t="s">
        <v>21</v>
      </c>
      <c r="G349" t="s">
        <v>20</v>
      </c>
      <c r="H349" t="s">
        <v>20</v>
      </c>
      <c r="J349" t="s">
        <v>21</v>
      </c>
      <c r="K349" t="s">
        <v>21</v>
      </c>
    </row>
    <row r="350" spans="1:11" x14ac:dyDescent="0.2">
      <c r="A350" s="2">
        <v>348453501</v>
      </c>
      <c r="B350" t="s">
        <v>17</v>
      </c>
      <c r="C350" t="s">
        <v>18</v>
      </c>
      <c r="D350" t="s">
        <v>19</v>
      </c>
      <c r="E350" t="s">
        <v>20</v>
      </c>
      <c r="F350" t="s">
        <v>21</v>
      </c>
      <c r="G350" t="s">
        <v>20</v>
      </c>
      <c r="H350" t="s">
        <v>20</v>
      </c>
      <c r="J350" t="s">
        <v>21</v>
      </c>
      <c r="K350" t="s">
        <v>21</v>
      </c>
    </row>
    <row r="351" spans="1:11" x14ac:dyDescent="0.2">
      <c r="A351" s="2">
        <v>348453586</v>
      </c>
      <c r="B351" t="s">
        <v>17</v>
      </c>
      <c r="C351" t="s">
        <v>18</v>
      </c>
      <c r="D351" t="s">
        <v>19</v>
      </c>
      <c r="E351" t="s">
        <v>20</v>
      </c>
      <c r="F351" t="s">
        <v>20</v>
      </c>
      <c r="G351" t="s">
        <v>20</v>
      </c>
      <c r="H351" t="s">
        <v>20</v>
      </c>
      <c r="J351" t="s">
        <v>20</v>
      </c>
      <c r="K351" t="s">
        <v>21</v>
      </c>
    </row>
    <row r="352" spans="1:11" x14ac:dyDescent="0.2">
      <c r="A352" s="2">
        <v>348473778</v>
      </c>
      <c r="B352" t="s">
        <v>17</v>
      </c>
      <c r="C352" t="s">
        <v>18</v>
      </c>
      <c r="D352" t="s">
        <v>19</v>
      </c>
      <c r="E352" t="s">
        <v>20</v>
      </c>
      <c r="F352" t="s">
        <v>21</v>
      </c>
      <c r="G352" t="s">
        <v>20</v>
      </c>
      <c r="H352" t="s">
        <v>20</v>
      </c>
      <c r="J352" t="s">
        <v>21</v>
      </c>
      <c r="K352" t="s">
        <v>21</v>
      </c>
    </row>
    <row r="353" spans="1:11" x14ac:dyDescent="0.2">
      <c r="A353" s="2">
        <v>348508634</v>
      </c>
      <c r="B353" t="s">
        <v>17</v>
      </c>
      <c r="C353" t="s">
        <v>18</v>
      </c>
      <c r="D353" t="s">
        <v>19</v>
      </c>
      <c r="E353" t="s">
        <v>20</v>
      </c>
      <c r="F353" t="s">
        <v>21</v>
      </c>
      <c r="G353" t="s">
        <v>20</v>
      </c>
      <c r="H353" t="s">
        <v>20</v>
      </c>
      <c r="J353" t="s">
        <v>21</v>
      </c>
      <c r="K353" t="s">
        <v>21</v>
      </c>
    </row>
    <row r="354" spans="1:11" x14ac:dyDescent="0.2">
      <c r="A354" s="2">
        <v>348549498</v>
      </c>
      <c r="C354" t="s">
        <v>18</v>
      </c>
      <c r="D354" t="s">
        <v>19</v>
      </c>
      <c r="E354" t="s">
        <v>20</v>
      </c>
      <c r="F354" t="s">
        <v>20</v>
      </c>
      <c r="G354" t="s">
        <v>20</v>
      </c>
      <c r="H354" t="s">
        <v>20</v>
      </c>
      <c r="J354" t="s">
        <v>20</v>
      </c>
      <c r="K354" t="s">
        <v>21</v>
      </c>
    </row>
    <row r="355" spans="1:11" x14ac:dyDescent="0.2">
      <c r="A355" s="2">
        <v>348549555</v>
      </c>
      <c r="B355" t="s">
        <v>17</v>
      </c>
      <c r="C355" t="s">
        <v>18</v>
      </c>
      <c r="D355" t="s">
        <v>19</v>
      </c>
      <c r="E355" t="s">
        <v>20</v>
      </c>
      <c r="F355" t="s">
        <v>21</v>
      </c>
      <c r="G355" t="s">
        <v>20</v>
      </c>
      <c r="H355" t="s">
        <v>20</v>
      </c>
      <c r="J355" t="s">
        <v>21</v>
      </c>
      <c r="K355" t="s">
        <v>21</v>
      </c>
    </row>
    <row r="356" spans="1:11" x14ac:dyDescent="0.2">
      <c r="A356" s="2">
        <v>348654364</v>
      </c>
      <c r="B356" t="s">
        <v>127</v>
      </c>
      <c r="C356" t="s">
        <v>18</v>
      </c>
      <c r="D356" t="s">
        <v>19</v>
      </c>
      <c r="E356" t="s">
        <v>20</v>
      </c>
      <c r="F356" t="s">
        <v>20</v>
      </c>
      <c r="G356" t="s">
        <v>20</v>
      </c>
      <c r="H356" t="s">
        <v>20</v>
      </c>
      <c r="J356" t="s">
        <v>20</v>
      </c>
      <c r="K356" t="s">
        <v>21</v>
      </c>
    </row>
    <row r="357" spans="1:11" x14ac:dyDescent="0.2">
      <c r="A357" s="2">
        <v>348654366</v>
      </c>
      <c r="B357" t="s">
        <v>17</v>
      </c>
      <c r="C357" t="s">
        <v>18</v>
      </c>
      <c r="D357" t="s">
        <v>19</v>
      </c>
      <c r="E357" t="s">
        <v>20</v>
      </c>
      <c r="F357" t="s">
        <v>21</v>
      </c>
      <c r="G357" t="s">
        <v>20</v>
      </c>
      <c r="H357" t="s">
        <v>20</v>
      </c>
      <c r="J357" t="s">
        <v>20</v>
      </c>
      <c r="K357" t="s">
        <v>21</v>
      </c>
    </row>
    <row r="358" spans="1:11" x14ac:dyDescent="0.2">
      <c r="A358" s="2">
        <v>348660663</v>
      </c>
      <c r="B358" t="s">
        <v>17</v>
      </c>
      <c r="C358" t="s">
        <v>18</v>
      </c>
      <c r="D358" t="s">
        <v>19</v>
      </c>
      <c r="E358" t="s">
        <v>20</v>
      </c>
      <c r="F358" t="s">
        <v>20</v>
      </c>
      <c r="G358" t="s">
        <v>20</v>
      </c>
      <c r="H358" t="s">
        <v>20</v>
      </c>
      <c r="J358" t="s">
        <v>20</v>
      </c>
      <c r="K358" t="s">
        <v>21</v>
      </c>
    </row>
    <row r="359" spans="1:11" x14ac:dyDescent="0.2">
      <c r="A359" s="2">
        <v>348660666</v>
      </c>
      <c r="B359" t="s">
        <v>17</v>
      </c>
      <c r="C359" t="s">
        <v>18</v>
      </c>
      <c r="D359" t="s">
        <v>19</v>
      </c>
      <c r="E359" t="s">
        <v>20</v>
      </c>
      <c r="F359" t="s">
        <v>20</v>
      </c>
      <c r="G359" t="s">
        <v>20</v>
      </c>
      <c r="H359" t="s">
        <v>20</v>
      </c>
      <c r="J359" t="s">
        <v>20</v>
      </c>
      <c r="K359" t="s">
        <v>21</v>
      </c>
    </row>
    <row r="360" spans="1:11" x14ac:dyDescent="0.2">
      <c r="A360" s="2">
        <v>348660690</v>
      </c>
      <c r="B360" t="s">
        <v>17</v>
      </c>
      <c r="C360" t="s">
        <v>18</v>
      </c>
      <c r="D360" t="s">
        <v>19</v>
      </c>
      <c r="E360" t="s">
        <v>20</v>
      </c>
      <c r="F360" t="s">
        <v>20</v>
      </c>
      <c r="G360" t="s">
        <v>20</v>
      </c>
      <c r="H360" t="s">
        <v>20</v>
      </c>
      <c r="J360" t="s">
        <v>20</v>
      </c>
      <c r="K360" t="s">
        <v>21</v>
      </c>
    </row>
    <row r="361" spans="1:11" x14ac:dyDescent="0.2">
      <c r="A361" s="2">
        <v>348660692</v>
      </c>
      <c r="B361" t="s">
        <v>17</v>
      </c>
      <c r="C361" t="s">
        <v>18</v>
      </c>
      <c r="D361" t="s">
        <v>19</v>
      </c>
      <c r="E361" t="s">
        <v>20</v>
      </c>
      <c r="F361" t="s">
        <v>20</v>
      </c>
      <c r="G361" t="s">
        <v>20</v>
      </c>
      <c r="H361" t="s">
        <v>20</v>
      </c>
      <c r="J361" t="s">
        <v>20</v>
      </c>
      <c r="K361" t="s">
        <v>21</v>
      </c>
    </row>
    <row r="362" spans="1:11" x14ac:dyDescent="0.2">
      <c r="A362" s="2">
        <v>348671823</v>
      </c>
      <c r="B362" t="s">
        <v>166</v>
      </c>
      <c r="C362" t="s">
        <v>25</v>
      </c>
      <c r="D362" t="s">
        <v>167</v>
      </c>
      <c r="E362" t="s">
        <v>20</v>
      </c>
      <c r="F362" t="s">
        <v>20</v>
      </c>
      <c r="G362" t="s">
        <v>20</v>
      </c>
      <c r="H362" t="s">
        <v>20</v>
      </c>
      <c r="J362" t="s">
        <v>20</v>
      </c>
      <c r="K362" t="s">
        <v>21</v>
      </c>
    </row>
    <row r="363" spans="1:11" x14ac:dyDescent="0.2">
      <c r="A363" s="2">
        <v>348684964</v>
      </c>
      <c r="B363" t="s">
        <v>17</v>
      </c>
      <c r="C363" t="s">
        <v>18</v>
      </c>
      <c r="D363" t="s">
        <v>19</v>
      </c>
      <c r="E363" t="s">
        <v>20</v>
      </c>
      <c r="F363" t="s">
        <v>21</v>
      </c>
      <c r="G363" t="s">
        <v>20</v>
      </c>
      <c r="H363" t="s">
        <v>20</v>
      </c>
      <c r="J363" t="s">
        <v>20</v>
      </c>
      <c r="K363" t="s">
        <v>21</v>
      </c>
    </row>
    <row r="364" spans="1:11" x14ac:dyDescent="0.2">
      <c r="A364" s="2">
        <v>348684967</v>
      </c>
      <c r="B364" t="s">
        <v>17</v>
      </c>
      <c r="C364" t="s">
        <v>18</v>
      </c>
      <c r="D364" t="s">
        <v>19</v>
      </c>
      <c r="E364" t="s">
        <v>20</v>
      </c>
      <c r="F364" t="s">
        <v>21</v>
      </c>
      <c r="G364" t="s">
        <v>20</v>
      </c>
      <c r="H364" t="s">
        <v>20</v>
      </c>
      <c r="J364" t="s">
        <v>20</v>
      </c>
      <c r="K364" t="s">
        <v>21</v>
      </c>
    </row>
  </sheetData>
  <conditionalFormatting sqref="A1:A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02AA2-C574-439F-B206-5A719B99C947}">
  <dimension ref="A1:N361"/>
  <sheetViews>
    <sheetView rightToLeft="1" workbookViewId="0">
      <selection activeCell="B7" sqref="B7"/>
    </sheetView>
  </sheetViews>
  <sheetFormatPr defaultRowHeight="14.25" x14ac:dyDescent="0.2"/>
  <cols>
    <col min="1" max="1" width="10.875" bestFit="1" customWidth="1"/>
    <col min="8" max="9" width="11.5" customWidth="1"/>
  </cols>
  <sheetData>
    <row r="1" spans="1:14" x14ac:dyDescent="0.2">
      <c r="A1" s="1" t="s">
        <v>0</v>
      </c>
      <c r="B1" s="1" t="s">
        <v>1</v>
      </c>
      <c r="C1" s="1" t="s">
        <v>3</v>
      </c>
      <c r="D1" s="1" t="s">
        <v>169</v>
      </c>
      <c r="E1" s="1" t="s">
        <v>170</v>
      </c>
      <c r="F1" s="1" t="s">
        <v>171</v>
      </c>
      <c r="G1" s="1" t="s">
        <v>172</v>
      </c>
      <c r="H1" s="1" t="s">
        <v>173</v>
      </c>
      <c r="I1" s="1" t="s">
        <v>174</v>
      </c>
      <c r="J1" s="1" t="s">
        <v>175</v>
      </c>
      <c r="K1" s="1" t="s">
        <v>176</v>
      </c>
      <c r="L1" s="1" t="s">
        <v>177</v>
      </c>
      <c r="M1" s="1" t="s">
        <v>5</v>
      </c>
      <c r="N1" s="1" t="s">
        <v>6</v>
      </c>
    </row>
    <row r="2" spans="1:14" x14ac:dyDescent="0.2">
      <c r="A2" s="2">
        <v>340197308</v>
      </c>
      <c r="B2" t="s">
        <v>17</v>
      </c>
      <c r="C2" t="s">
        <v>19</v>
      </c>
      <c r="D2" s="2">
        <v>374</v>
      </c>
      <c r="E2" s="2">
        <v>1</v>
      </c>
      <c r="F2" t="s">
        <v>179</v>
      </c>
      <c r="G2" s="16"/>
      <c r="H2" s="2">
        <v>17</v>
      </c>
      <c r="I2" s="2">
        <v>25</v>
      </c>
      <c r="J2" t="s">
        <v>20</v>
      </c>
      <c r="K2" t="s">
        <v>20</v>
      </c>
      <c r="L2" t="s">
        <v>20</v>
      </c>
      <c r="M2" t="s">
        <v>20</v>
      </c>
      <c r="N2" t="s">
        <v>20</v>
      </c>
    </row>
    <row r="3" spans="1:14" x14ac:dyDescent="0.2">
      <c r="A3" s="2">
        <v>340197812</v>
      </c>
      <c r="B3" t="s">
        <v>24</v>
      </c>
      <c r="C3" t="s">
        <v>19</v>
      </c>
      <c r="D3" s="2">
        <v>736</v>
      </c>
      <c r="E3" s="2">
        <v>5</v>
      </c>
      <c r="F3" t="s">
        <v>179</v>
      </c>
      <c r="G3" s="16"/>
      <c r="H3" s="2">
        <v>173</v>
      </c>
      <c r="I3" s="2">
        <v>250</v>
      </c>
      <c r="J3" t="s">
        <v>21</v>
      </c>
      <c r="K3" t="s">
        <v>20</v>
      </c>
      <c r="L3" t="s">
        <v>20</v>
      </c>
      <c r="M3" t="s">
        <v>20</v>
      </c>
      <c r="N3" t="s">
        <v>20</v>
      </c>
    </row>
    <row r="4" spans="1:14" x14ac:dyDescent="0.2">
      <c r="A4" s="2">
        <v>340222162</v>
      </c>
      <c r="B4" t="s">
        <v>28</v>
      </c>
      <c r="C4" t="s">
        <v>19</v>
      </c>
      <c r="D4" s="2">
        <v>491</v>
      </c>
      <c r="E4" s="2">
        <v>1</v>
      </c>
      <c r="F4" t="s">
        <v>179</v>
      </c>
      <c r="G4" s="16"/>
      <c r="H4" s="2">
        <v>17</v>
      </c>
      <c r="I4" s="2">
        <v>25</v>
      </c>
      <c r="J4" t="s">
        <v>20</v>
      </c>
      <c r="K4" t="s">
        <v>20</v>
      </c>
      <c r="L4" t="s">
        <v>20</v>
      </c>
      <c r="M4" t="s">
        <v>20</v>
      </c>
      <c r="N4" t="s">
        <v>20</v>
      </c>
    </row>
    <row r="5" spans="1:14" x14ac:dyDescent="0.2">
      <c r="A5" s="2">
        <v>340232241</v>
      </c>
      <c r="B5" t="s">
        <v>17</v>
      </c>
      <c r="C5" t="s">
        <v>19</v>
      </c>
      <c r="D5" s="2">
        <v>27</v>
      </c>
      <c r="E5" s="2">
        <v>1</v>
      </c>
      <c r="F5" t="s">
        <v>179</v>
      </c>
      <c r="G5" s="16"/>
      <c r="H5" s="2">
        <v>9</v>
      </c>
      <c r="I5" s="2">
        <v>40</v>
      </c>
      <c r="J5" t="s">
        <v>20</v>
      </c>
      <c r="K5" t="s">
        <v>20</v>
      </c>
      <c r="L5" t="s">
        <v>20</v>
      </c>
      <c r="M5" t="s">
        <v>20</v>
      </c>
      <c r="N5" t="s">
        <v>20</v>
      </c>
    </row>
    <row r="6" spans="1:14" x14ac:dyDescent="0.2">
      <c r="A6" s="2">
        <v>340233084</v>
      </c>
      <c r="C6" t="s">
        <v>19</v>
      </c>
      <c r="D6" s="2">
        <v>733</v>
      </c>
      <c r="E6" s="2">
        <v>2</v>
      </c>
      <c r="F6" t="s">
        <v>179</v>
      </c>
      <c r="G6" s="16"/>
      <c r="H6" s="2">
        <v>139</v>
      </c>
      <c r="I6" s="2">
        <v>200</v>
      </c>
      <c r="J6" t="s">
        <v>21</v>
      </c>
      <c r="K6" t="s">
        <v>20</v>
      </c>
      <c r="L6" t="s">
        <v>20</v>
      </c>
      <c r="M6" t="s">
        <v>20</v>
      </c>
      <c r="N6" t="s">
        <v>20</v>
      </c>
    </row>
    <row r="7" spans="1:14" x14ac:dyDescent="0.2">
      <c r="A7" s="2">
        <v>340233501</v>
      </c>
      <c r="B7" t="s">
        <v>17</v>
      </c>
      <c r="C7" t="s">
        <v>19</v>
      </c>
      <c r="D7" s="2">
        <v>739</v>
      </c>
      <c r="E7" s="2">
        <v>5</v>
      </c>
      <c r="F7" t="s">
        <v>179</v>
      </c>
      <c r="G7" s="16"/>
      <c r="H7" s="2">
        <v>111</v>
      </c>
      <c r="I7" s="2">
        <v>160</v>
      </c>
      <c r="J7" t="s">
        <v>21</v>
      </c>
      <c r="K7" t="s">
        <v>21</v>
      </c>
      <c r="L7" t="s">
        <v>21</v>
      </c>
      <c r="M7" t="s">
        <v>21</v>
      </c>
      <c r="N7" t="s">
        <v>20</v>
      </c>
    </row>
    <row r="8" spans="1:14" x14ac:dyDescent="0.2">
      <c r="A8" s="2">
        <v>340233867</v>
      </c>
      <c r="B8" t="s">
        <v>29</v>
      </c>
      <c r="C8" t="s">
        <v>19</v>
      </c>
      <c r="D8" s="2">
        <v>467</v>
      </c>
      <c r="E8" s="2">
        <v>1</v>
      </c>
      <c r="F8" t="s">
        <v>179</v>
      </c>
      <c r="G8" s="16"/>
      <c r="H8" s="2">
        <v>55</v>
      </c>
      <c r="I8" s="2">
        <v>80</v>
      </c>
      <c r="J8" t="s">
        <v>20</v>
      </c>
      <c r="K8" t="s">
        <v>20</v>
      </c>
      <c r="L8" t="s">
        <v>20</v>
      </c>
      <c r="M8" t="s">
        <v>20</v>
      </c>
      <c r="N8" t="s">
        <v>20</v>
      </c>
    </row>
    <row r="9" spans="1:14" x14ac:dyDescent="0.2">
      <c r="A9" s="2">
        <v>340235004</v>
      </c>
      <c r="B9" t="s">
        <v>30</v>
      </c>
      <c r="C9" t="s">
        <v>19</v>
      </c>
      <c r="D9" s="2">
        <v>502</v>
      </c>
      <c r="E9" s="2">
        <v>1</v>
      </c>
      <c r="F9" t="s">
        <v>179</v>
      </c>
      <c r="G9" s="16"/>
      <c r="H9" s="2">
        <v>28</v>
      </c>
      <c r="I9" s="2">
        <v>40</v>
      </c>
      <c r="J9" t="s">
        <v>21</v>
      </c>
      <c r="K9" t="s">
        <v>21</v>
      </c>
      <c r="L9" t="s">
        <v>21</v>
      </c>
      <c r="M9" t="s">
        <v>21</v>
      </c>
      <c r="N9" t="s">
        <v>20</v>
      </c>
    </row>
    <row r="10" spans="1:14" x14ac:dyDescent="0.2">
      <c r="A10" s="2">
        <v>340235779</v>
      </c>
      <c r="B10" t="s">
        <v>31</v>
      </c>
      <c r="C10" t="s">
        <v>19</v>
      </c>
      <c r="D10" s="2">
        <v>464</v>
      </c>
      <c r="E10" s="2">
        <v>1</v>
      </c>
      <c r="F10" t="s">
        <v>179</v>
      </c>
      <c r="G10" s="16"/>
      <c r="H10" s="2">
        <v>44</v>
      </c>
      <c r="I10" s="2">
        <v>63</v>
      </c>
      <c r="J10" t="s">
        <v>21</v>
      </c>
      <c r="K10" t="s">
        <v>20</v>
      </c>
      <c r="L10" t="s">
        <v>20</v>
      </c>
      <c r="M10" t="s">
        <v>20</v>
      </c>
      <c r="N10" t="s">
        <v>20</v>
      </c>
    </row>
    <row r="11" spans="1:14" x14ac:dyDescent="0.2">
      <c r="A11" s="2">
        <v>340235895</v>
      </c>
      <c r="C11" t="s">
        <v>19</v>
      </c>
      <c r="D11" s="2">
        <v>149</v>
      </c>
      <c r="E11" s="2">
        <v>1</v>
      </c>
      <c r="F11" t="s">
        <v>179</v>
      </c>
      <c r="G11" s="16"/>
      <c r="H11" s="2">
        <v>9</v>
      </c>
      <c r="I11" s="2">
        <v>40</v>
      </c>
      <c r="J11" t="s">
        <v>20</v>
      </c>
      <c r="K11" t="s">
        <v>20</v>
      </c>
      <c r="L11" t="s">
        <v>20</v>
      </c>
      <c r="M11" t="s">
        <v>20</v>
      </c>
      <c r="N11" t="s">
        <v>20</v>
      </c>
    </row>
    <row r="12" spans="1:14" x14ac:dyDescent="0.2">
      <c r="A12" s="2">
        <v>340236334</v>
      </c>
      <c r="B12" t="s">
        <v>32</v>
      </c>
      <c r="C12" t="s">
        <v>19</v>
      </c>
      <c r="D12" s="2">
        <v>491</v>
      </c>
      <c r="E12" s="2">
        <v>1</v>
      </c>
      <c r="F12" t="s">
        <v>179</v>
      </c>
      <c r="G12" s="16"/>
      <c r="H12" s="2">
        <v>17</v>
      </c>
      <c r="I12" s="2">
        <v>25</v>
      </c>
      <c r="J12" t="s">
        <v>20</v>
      </c>
      <c r="K12" t="s">
        <v>20</v>
      </c>
      <c r="L12" t="s">
        <v>20</v>
      </c>
      <c r="M12" t="s">
        <v>20</v>
      </c>
      <c r="N12" t="s">
        <v>20</v>
      </c>
    </row>
    <row r="13" spans="1:14" x14ac:dyDescent="0.2">
      <c r="A13" s="2">
        <v>340236916</v>
      </c>
      <c r="B13" t="s">
        <v>33</v>
      </c>
      <c r="C13" t="s">
        <v>19</v>
      </c>
      <c r="D13" s="2">
        <v>467</v>
      </c>
      <c r="E13" s="2">
        <v>1</v>
      </c>
      <c r="F13" t="s">
        <v>179</v>
      </c>
      <c r="G13" s="16"/>
      <c r="H13" s="2">
        <v>17</v>
      </c>
      <c r="I13" s="2">
        <v>25</v>
      </c>
      <c r="J13" t="s">
        <v>21</v>
      </c>
      <c r="K13" t="s">
        <v>20</v>
      </c>
      <c r="L13" t="s">
        <v>20</v>
      </c>
      <c r="M13" t="s">
        <v>20</v>
      </c>
      <c r="N13" t="s">
        <v>20</v>
      </c>
    </row>
    <row r="14" spans="1:14" x14ac:dyDescent="0.2">
      <c r="A14" s="2">
        <v>340237531</v>
      </c>
      <c r="B14" t="s">
        <v>17</v>
      </c>
      <c r="C14" t="s">
        <v>19</v>
      </c>
      <c r="D14" s="2">
        <v>503</v>
      </c>
      <c r="E14" s="2">
        <v>1</v>
      </c>
      <c r="F14" t="s">
        <v>179</v>
      </c>
      <c r="G14" s="16"/>
      <c r="H14" s="2">
        <v>17</v>
      </c>
      <c r="I14" s="2">
        <v>25</v>
      </c>
      <c r="J14" t="s">
        <v>20</v>
      </c>
      <c r="K14" t="s">
        <v>21</v>
      </c>
      <c r="L14" t="s">
        <v>21</v>
      </c>
      <c r="M14" t="s">
        <v>21</v>
      </c>
      <c r="N14" t="s">
        <v>20</v>
      </c>
    </row>
    <row r="15" spans="1:14" x14ac:dyDescent="0.2">
      <c r="A15" s="2">
        <v>340237531</v>
      </c>
      <c r="B15" t="s">
        <v>17</v>
      </c>
      <c r="C15" t="s">
        <v>19</v>
      </c>
      <c r="D15" s="2">
        <v>503</v>
      </c>
      <c r="E15" s="2">
        <v>1</v>
      </c>
      <c r="F15" t="s">
        <v>179</v>
      </c>
      <c r="G15" s="16"/>
      <c r="H15" s="2">
        <v>17</v>
      </c>
      <c r="I15" s="2">
        <v>25</v>
      </c>
      <c r="J15" t="s">
        <v>20</v>
      </c>
      <c r="K15" t="s">
        <v>21</v>
      </c>
      <c r="L15" t="s">
        <v>21</v>
      </c>
      <c r="M15" t="s">
        <v>21</v>
      </c>
      <c r="N15" t="s">
        <v>20</v>
      </c>
    </row>
    <row r="16" spans="1:14" x14ac:dyDescent="0.2">
      <c r="A16" s="2">
        <v>340239709</v>
      </c>
      <c r="B16" t="s">
        <v>34</v>
      </c>
      <c r="C16" t="s">
        <v>19</v>
      </c>
      <c r="D16" s="2">
        <v>374</v>
      </c>
      <c r="E16" s="2">
        <v>1</v>
      </c>
      <c r="F16" t="s">
        <v>179</v>
      </c>
      <c r="G16" s="16"/>
      <c r="H16" s="2">
        <v>17</v>
      </c>
      <c r="I16" s="2">
        <v>25</v>
      </c>
      <c r="J16" t="s">
        <v>20</v>
      </c>
      <c r="K16" t="s">
        <v>20</v>
      </c>
      <c r="L16" t="s">
        <v>20</v>
      </c>
      <c r="M16" t="s">
        <v>20</v>
      </c>
      <c r="N16" t="s">
        <v>20</v>
      </c>
    </row>
    <row r="17" spans="1:14" x14ac:dyDescent="0.2">
      <c r="A17" s="2">
        <v>340241732</v>
      </c>
      <c r="B17" t="s">
        <v>35</v>
      </c>
      <c r="C17" t="s">
        <v>19</v>
      </c>
      <c r="D17" s="2">
        <v>27</v>
      </c>
      <c r="E17" s="2">
        <v>1</v>
      </c>
      <c r="F17" t="s">
        <v>179</v>
      </c>
      <c r="G17" s="16"/>
      <c r="H17" s="2">
        <v>9</v>
      </c>
      <c r="I17" s="2">
        <v>40</v>
      </c>
      <c r="J17" t="s">
        <v>20</v>
      </c>
      <c r="K17" t="s">
        <v>20</v>
      </c>
      <c r="L17" t="s">
        <v>20</v>
      </c>
      <c r="M17" t="s">
        <v>20</v>
      </c>
      <c r="N17" t="s">
        <v>20</v>
      </c>
    </row>
    <row r="18" spans="1:14" x14ac:dyDescent="0.2">
      <c r="A18" s="2">
        <v>340245002</v>
      </c>
      <c r="B18" t="s">
        <v>36</v>
      </c>
      <c r="C18" t="s">
        <v>19</v>
      </c>
      <c r="D18" s="2">
        <v>373</v>
      </c>
      <c r="E18" s="2">
        <v>1</v>
      </c>
      <c r="F18" t="s">
        <v>179</v>
      </c>
      <c r="G18" s="16"/>
      <c r="H18" s="2">
        <v>17</v>
      </c>
      <c r="I18" s="2">
        <v>25</v>
      </c>
      <c r="J18" t="s">
        <v>20</v>
      </c>
      <c r="K18" t="s">
        <v>20</v>
      </c>
      <c r="L18" t="s">
        <v>20</v>
      </c>
      <c r="M18" t="s">
        <v>20</v>
      </c>
      <c r="N18" t="s">
        <v>20</v>
      </c>
    </row>
    <row r="19" spans="1:14" x14ac:dyDescent="0.2">
      <c r="A19" s="2">
        <v>340245303</v>
      </c>
      <c r="C19" t="s">
        <v>19</v>
      </c>
      <c r="D19" s="2">
        <v>494</v>
      </c>
      <c r="E19" s="2">
        <v>1</v>
      </c>
      <c r="F19" t="s">
        <v>179</v>
      </c>
      <c r="G19" s="16"/>
      <c r="H19" s="2">
        <v>28</v>
      </c>
      <c r="I19" s="2">
        <v>25</v>
      </c>
      <c r="J19" t="s">
        <v>20</v>
      </c>
      <c r="K19" t="s">
        <v>20</v>
      </c>
      <c r="L19" t="s">
        <v>20</v>
      </c>
      <c r="M19" t="s">
        <v>20</v>
      </c>
      <c r="N19" t="s">
        <v>20</v>
      </c>
    </row>
    <row r="20" spans="1:14" x14ac:dyDescent="0.2">
      <c r="A20" s="2">
        <v>340249060</v>
      </c>
      <c r="B20" t="s">
        <v>37</v>
      </c>
      <c r="C20" t="s">
        <v>19</v>
      </c>
      <c r="D20" s="2">
        <v>442</v>
      </c>
      <c r="E20" s="2">
        <v>1</v>
      </c>
      <c r="F20" t="s">
        <v>179</v>
      </c>
      <c r="G20" s="16"/>
      <c r="H20" s="2">
        <v>44</v>
      </c>
      <c r="I20" s="2">
        <v>63</v>
      </c>
      <c r="J20" t="s">
        <v>20</v>
      </c>
      <c r="K20" t="s">
        <v>20</v>
      </c>
      <c r="L20" t="s">
        <v>20</v>
      </c>
      <c r="M20" t="s">
        <v>20</v>
      </c>
      <c r="N20" t="s">
        <v>20</v>
      </c>
    </row>
    <row r="21" spans="1:14" x14ac:dyDescent="0.2">
      <c r="A21" s="2">
        <v>340249267</v>
      </c>
      <c r="B21" t="s">
        <v>38</v>
      </c>
      <c r="C21" t="s">
        <v>19</v>
      </c>
      <c r="D21" s="2">
        <v>442</v>
      </c>
      <c r="E21" s="2">
        <v>1</v>
      </c>
      <c r="F21" t="s">
        <v>179</v>
      </c>
      <c r="G21" s="16"/>
      <c r="H21" s="2">
        <v>17</v>
      </c>
      <c r="I21" s="2">
        <v>25</v>
      </c>
      <c r="J21" t="s">
        <v>20</v>
      </c>
      <c r="K21" t="s">
        <v>20</v>
      </c>
      <c r="L21" t="s">
        <v>20</v>
      </c>
      <c r="M21" t="s">
        <v>20</v>
      </c>
      <c r="N21" t="s">
        <v>20</v>
      </c>
    </row>
    <row r="22" spans="1:14" x14ac:dyDescent="0.2">
      <c r="A22" s="2">
        <v>340249597</v>
      </c>
      <c r="B22" t="s">
        <v>39</v>
      </c>
      <c r="C22" t="s">
        <v>19</v>
      </c>
      <c r="D22" s="2">
        <v>467</v>
      </c>
      <c r="E22" s="2">
        <v>1</v>
      </c>
      <c r="F22" t="s">
        <v>179</v>
      </c>
      <c r="G22" s="16"/>
      <c r="H22" s="2">
        <v>44</v>
      </c>
      <c r="I22" s="2">
        <v>63</v>
      </c>
      <c r="J22" t="s">
        <v>21</v>
      </c>
      <c r="K22" t="s">
        <v>20</v>
      </c>
      <c r="L22" t="s">
        <v>20</v>
      </c>
      <c r="M22" t="s">
        <v>20</v>
      </c>
      <c r="N22" t="s">
        <v>20</v>
      </c>
    </row>
    <row r="23" spans="1:14" x14ac:dyDescent="0.2">
      <c r="A23" s="2">
        <v>340249684</v>
      </c>
      <c r="B23" t="s">
        <v>17</v>
      </c>
      <c r="C23" t="s">
        <v>19</v>
      </c>
      <c r="D23" s="2">
        <v>442</v>
      </c>
      <c r="E23" s="2">
        <v>1</v>
      </c>
      <c r="F23" t="s">
        <v>179</v>
      </c>
      <c r="G23" s="16"/>
      <c r="H23" s="2">
        <v>17</v>
      </c>
      <c r="I23" s="2">
        <v>25</v>
      </c>
      <c r="J23" t="s">
        <v>20</v>
      </c>
      <c r="K23" t="s">
        <v>20</v>
      </c>
      <c r="L23" t="s">
        <v>20</v>
      </c>
      <c r="M23" t="s">
        <v>20</v>
      </c>
      <c r="N23" t="s">
        <v>20</v>
      </c>
    </row>
    <row r="24" spans="1:14" x14ac:dyDescent="0.2">
      <c r="A24" s="2">
        <v>340251773</v>
      </c>
      <c r="B24" t="s">
        <v>40</v>
      </c>
      <c r="C24" t="s">
        <v>19</v>
      </c>
      <c r="D24" s="2">
        <v>100</v>
      </c>
      <c r="E24" s="2">
        <v>1</v>
      </c>
      <c r="F24" t="s">
        <v>179</v>
      </c>
      <c r="G24" s="16"/>
      <c r="H24" s="2">
        <v>6</v>
      </c>
      <c r="I24" s="2">
        <v>25</v>
      </c>
      <c r="J24" t="s">
        <v>20</v>
      </c>
      <c r="K24" t="s">
        <v>20</v>
      </c>
      <c r="L24" t="s">
        <v>20</v>
      </c>
      <c r="M24" t="s">
        <v>20</v>
      </c>
      <c r="N24" t="s">
        <v>20</v>
      </c>
    </row>
    <row r="25" spans="1:14" x14ac:dyDescent="0.2">
      <c r="A25" s="2">
        <v>340253969</v>
      </c>
      <c r="B25" t="s">
        <v>41</v>
      </c>
      <c r="C25" t="s">
        <v>19</v>
      </c>
      <c r="D25" s="2">
        <v>464</v>
      </c>
      <c r="E25" s="2">
        <v>1</v>
      </c>
      <c r="F25" t="s">
        <v>179</v>
      </c>
      <c r="G25" s="16"/>
      <c r="H25" s="2">
        <v>44</v>
      </c>
      <c r="I25" s="2">
        <v>63</v>
      </c>
      <c r="J25" t="s">
        <v>21</v>
      </c>
      <c r="K25" t="s">
        <v>20</v>
      </c>
      <c r="L25" t="s">
        <v>20</v>
      </c>
      <c r="M25" t="s">
        <v>20</v>
      </c>
      <c r="N25" t="s">
        <v>20</v>
      </c>
    </row>
    <row r="26" spans="1:14" x14ac:dyDescent="0.2">
      <c r="A26" s="2">
        <v>340254222</v>
      </c>
      <c r="C26" t="s">
        <v>19</v>
      </c>
      <c r="D26" s="2">
        <v>28</v>
      </c>
      <c r="E26" s="2">
        <v>1</v>
      </c>
      <c r="F26" t="s">
        <v>179</v>
      </c>
      <c r="G26" s="16"/>
      <c r="H26" s="2">
        <v>6</v>
      </c>
      <c r="I26" s="2">
        <v>25</v>
      </c>
      <c r="J26" t="s">
        <v>20</v>
      </c>
      <c r="K26" t="s">
        <v>20</v>
      </c>
      <c r="L26" t="s">
        <v>20</v>
      </c>
      <c r="M26" t="s">
        <v>20</v>
      </c>
      <c r="N26" t="s">
        <v>20</v>
      </c>
    </row>
    <row r="27" spans="1:14" x14ac:dyDescent="0.2">
      <c r="A27" s="2">
        <v>340254682</v>
      </c>
      <c r="B27" t="s">
        <v>42</v>
      </c>
      <c r="C27" t="s">
        <v>19</v>
      </c>
      <c r="D27" s="2">
        <v>147</v>
      </c>
      <c r="E27" s="2">
        <v>1</v>
      </c>
      <c r="F27" t="s">
        <v>179</v>
      </c>
      <c r="G27" s="16"/>
      <c r="H27" s="2">
        <v>6</v>
      </c>
      <c r="I27" s="2">
        <v>25</v>
      </c>
      <c r="J27" t="s">
        <v>20</v>
      </c>
      <c r="K27" t="s">
        <v>20</v>
      </c>
      <c r="L27" t="s">
        <v>20</v>
      </c>
      <c r="M27" t="s">
        <v>20</v>
      </c>
      <c r="N27" t="s">
        <v>20</v>
      </c>
    </row>
    <row r="28" spans="1:14" x14ac:dyDescent="0.2">
      <c r="A28" s="2">
        <v>340259670</v>
      </c>
      <c r="B28" t="s">
        <v>43</v>
      </c>
      <c r="C28" t="s">
        <v>19</v>
      </c>
      <c r="D28" s="2">
        <v>99</v>
      </c>
      <c r="E28" s="2">
        <v>1</v>
      </c>
      <c r="F28" t="s">
        <v>179</v>
      </c>
      <c r="G28" s="16"/>
      <c r="H28" s="2">
        <v>6</v>
      </c>
      <c r="I28" s="2">
        <v>25</v>
      </c>
      <c r="J28" t="s">
        <v>20</v>
      </c>
      <c r="K28" t="s">
        <v>20</v>
      </c>
      <c r="L28" t="s">
        <v>20</v>
      </c>
      <c r="M28" t="s">
        <v>20</v>
      </c>
      <c r="N28" t="s">
        <v>20</v>
      </c>
    </row>
    <row r="29" spans="1:14" x14ac:dyDescent="0.2">
      <c r="A29" s="2">
        <v>340264267</v>
      </c>
      <c r="B29" t="s">
        <v>44</v>
      </c>
      <c r="C29" t="s">
        <v>19</v>
      </c>
      <c r="D29" s="2">
        <v>467</v>
      </c>
      <c r="E29" s="2">
        <v>1</v>
      </c>
      <c r="F29" t="s">
        <v>179</v>
      </c>
      <c r="G29" s="16"/>
      <c r="H29" s="2">
        <v>17</v>
      </c>
      <c r="I29" s="2">
        <v>25</v>
      </c>
      <c r="J29" t="s">
        <v>21</v>
      </c>
      <c r="K29" t="s">
        <v>20</v>
      </c>
      <c r="L29" t="s">
        <v>20</v>
      </c>
      <c r="M29" t="s">
        <v>20</v>
      </c>
      <c r="N29" t="s">
        <v>20</v>
      </c>
    </row>
    <row r="30" spans="1:14" x14ac:dyDescent="0.2">
      <c r="A30" s="2">
        <v>340267105</v>
      </c>
      <c r="C30" t="s">
        <v>19</v>
      </c>
      <c r="D30" s="2">
        <v>147</v>
      </c>
      <c r="E30" s="2">
        <v>1</v>
      </c>
      <c r="F30" t="s">
        <v>179</v>
      </c>
      <c r="G30" s="16"/>
      <c r="H30" s="2">
        <v>6</v>
      </c>
      <c r="I30" s="2">
        <v>25</v>
      </c>
      <c r="J30" t="s">
        <v>20</v>
      </c>
      <c r="K30" t="s">
        <v>20</v>
      </c>
      <c r="L30" t="s">
        <v>20</v>
      </c>
      <c r="M30" t="s">
        <v>20</v>
      </c>
      <c r="N30" t="s">
        <v>20</v>
      </c>
    </row>
    <row r="31" spans="1:14" x14ac:dyDescent="0.2">
      <c r="A31" s="2">
        <v>340268048</v>
      </c>
      <c r="C31" t="s">
        <v>19</v>
      </c>
      <c r="D31" s="2">
        <v>736</v>
      </c>
      <c r="E31" s="2">
        <v>4</v>
      </c>
      <c r="F31" t="s">
        <v>179</v>
      </c>
      <c r="G31" s="16"/>
      <c r="H31" s="2">
        <v>277</v>
      </c>
      <c r="I31" s="2">
        <v>400</v>
      </c>
      <c r="J31" t="s">
        <v>21</v>
      </c>
      <c r="K31" t="s">
        <v>20</v>
      </c>
      <c r="L31" t="s">
        <v>20</v>
      </c>
      <c r="M31" t="s">
        <v>20</v>
      </c>
      <c r="N31" t="s">
        <v>20</v>
      </c>
    </row>
    <row r="32" spans="1:14" x14ac:dyDescent="0.2">
      <c r="A32" s="2">
        <v>340270475</v>
      </c>
      <c r="B32" t="s">
        <v>45</v>
      </c>
      <c r="C32" t="s">
        <v>19</v>
      </c>
      <c r="D32" s="2">
        <v>739</v>
      </c>
      <c r="E32" s="2">
        <v>5</v>
      </c>
      <c r="F32" t="s">
        <v>179</v>
      </c>
      <c r="G32" s="16"/>
      <c r="H32" s="2">
        <v>173</v>
      </c>
      <c r="I32" s="2">
        <v>250</v>
      </c>
      <c r="J32" t="s">
        <v>21</v>
      </c>
      <c r="K32" t="s">
        <v>21</v>
      </c>
      <c r="L32" t="s">
        <v>21</v>
      </c>
      <c r="M32" t="s">
        <v>21</v>
      </c>
      <c r="N32" t="s">
        <v>20</v>
      </c>
    </row>
    <row r="33" spans="1:14" x14ac:dyDescent="0.2">
      <c r="A33" s="2">
        <v>340272398</v>
      </c>
      <c r="B33" t="s">
        <v>46</v>
      </c>
      <c r="C33" t="s">
        <v>19</v>
      </c>
      <c r="D33" s="2">
        <v>467</v>
      </c>
      <c r="E33" s="2">
        <v>1</v>
      </c>
      <c r="F33" t="s">
        <v>179</v>
      </c>
      <c r="G33" s="16"/>
      <c r="H33" s="2">
        <v>6</v>
      </c>
      <c r="I33" s="2">
        <v>25</v>
      </c>
      <c r="J33" t="s">
        <v>21</v>
      </c>
      <c r="K33" t="s">
        <v>20</v>
      </c>
      <c r="L33" t="s">
        <v>20</v>
      </c>
      <c r="M33" t="s">
        <v>20</v>
      </c>
      <c r="N33" t="s">
        <v>20</v>
      </c>
    </row>
    <row r="34" spans="1:14" x14ac:dyDescent="0.2">
      <c r="A34" s="2">
        <v>340272834</v>
      </c>
      <c r="C34" t="s">
        <v>19</v>
      </c>
      <c r="D34" s="2">
        <v>145</v>
      </c>
      <c r="E34" s="2">
        <v>1</v>
      </c>
      <c r="F34" t="s">
        <v>179</v>
      </c>
      <c r="G34" s="16"/>
      <c r="H34" s="2">
        <v>9</v>
      </c>
      <c r="I34" s="2">
        <v>40</v>
      </c>
      <c r="J34" t="s">
        <v>20</v>
      </c>
      <c r="K34" t="s">
        <v>20</v>
      </c>
      <c r="L34" t="s">
        <v>20</v>
      </c>
      <c r="M34" t="s">
        <v>20</v>
      </c>
      <c r="N34" t="s">
        <v>20</v>
      </c>
    </row>
    <row r="35" spans="1:14" x14ac:dyDescent="0.2">
      <c r="A35" s="2">
        <v>340273891</v>
      </c>
      <c r="B35" t="s">
        <v>17</v>
      </c>
      <c r="C35" t="s">
        <v>19</v>
      </c>
      <c r="D35" s="2">
        <v>74</v>
      </c>
      <c r="E35" s="2">
        <v>1</v>
      </c>
      <c r="F35" t="s">
        <v>179</v>
      </c>
      <c r="G35" s="16"/>
      <c r="H35" s="2">
        <v>9</v>
      </c>
      <c r="I35" s="2">
        <v>40</v>
      </c>
      <c r="J35" t="s">
        <v>20</v>
      </c>
      <c r="K35" t="s">
        <v>20</v>
      </c>
      <c r="L35" t="s">
        <v>20</v>
      </c>
      <c r="M35" t="s">
        <v>20</v>
      </c>
      <c r="N35" t="s">
        <v>20</v>
      </c>
    </row>
    <row r="36" spans="1:14" x14ac:dyDescent="0.2">
      <c r="A36" s="2">
        <v>340274938</v>
      </c>
      <c r="C36" t="s">
        <v>19</v>
      </c>
      <c r="D36" s="2">
        <v>74</v>
      </c>
      <c r="E36" s="2">
        <v>1</v>
      </c>
      <c r="F36" t="s">
        <v>179</v>
      </c>
      <c r="G36" s="16"/>
      <c r="H36" s="2">
        <v>6</v>
      </c>
      <c r="I36" s="2">
        <v>25</v>
      </c>
      <c r="J36" t="s">
        <v>20</v>
      </c>
      <c r="K36" t="s">
        <v>20</v>
      </c>
      <c r="L36" t="s">
        <v>20</v>
      </c>
      <c r="M36" t="s">
        <v>20</v>
      </c>
      <c r="N36" t="s">
        <v>20</v>
      </c>
    </row>
    <row r="37" spans="1:14" x14ac:dyDescent="0.2">
      <c r="A37" s="2">
        <v>340279435</v>
      </c>
      <c r="B37" t="s">
        <v>17</v>
      </c>
      <c r="C37" t="s">
        <v>19</v>
      </c>
      <c r="D37" s="2">
        <v>143</v>
      </c>
      <c r="E37" s="2">
        <v>1</v>
      </c>
      <c r="F37" t="s">
        <v>179</v>
      </c>
      <c r="G37" s="16"/>
      <c r="H37" s="2">
        <v>17</v>
      </c>
      <c r="I37" s="2">
        <v>25</v>
      </c>
      <c r="J37" t="s">
        <v>20</v>
      </c>
      <c r="K37" t="s">
        <v>20</v>
      </c>
      <c r="L37" t="s">
        <v>20</v>
      </c>
      <c r="M37" t="s">
        <v>20</v>
      </c>
      <c r="N37" t="s">
        <v>20</v>
      </c>
    </row>
    <row r="38" spans="1:14" x14ac:dyDescent="0.2">
      <c r="A38" s="2">
        <v>340279896</v>
      </c>
      <c r="B38" t="s">
        <v>17</v>
      </c>
      <c r="C38" t="s">
        <v>19</v>
      </c>
      <c r="D38" s="2">
        <v>467</v>
      </c>
      <c r="E38" s="2">
        <v>1</v>
      </c>
      <c r="F38" t="s">
        <v>179</v>
      </c>
      <c r="G38" s="16"/>
      <c r="H38" s="2">
        <v>17</v>
      </c>
      <c r="I38" s="2">
        <v>25</v>
      </c>
      <c r="J38" t="s">
        <v>21</v>
      </c>
      <c r="K38" t="s">
        <v>20</v>
      </c>
      <c r="L38" t="s">
        <v>20</v>
      </c>
      <c r="M38" t="s">
        <v>20</v>
      </c>
      <c r="N38" t="s">
        <v>20</v>
      </c>
    </row>
    <row r="39" spans="1:14" x14ac:dyDescent="0.2">
      <c r="A39" s="2">
        <v>340281397</v>
      </c>
      <c r="B39" t="s">
        <v>17</v>
      </c>
      <c r="C39" t="s">
        <v>19</v>
      </c>
      <c r="D39" s="2">
        <v>29</v>
      </c>
      <c r="E39" s="2">
        <v>1</v>
      </c>
      <c r="F39" t="s">
        <v>179</v>
      </c>
      <c r="G39" s="16"/>
      <c r="H39" s="2">
        <v>6</v>
      </c>
      <c r="I39" s="2">
        <v>25</v>
      </c>
      <c r="J39" t="s">
        <v>20</v>
      </c>
      <c r="K39" t="s">
        <v>20</v>
      </c>
      <c r="L39" t="s">
        <v>20</v>
      </c>
      <c r="M39" t="s">
        <v>20</v>
      </c>
      <c r="N39" t="s">
        <v>20</v>
      </c>
    </row>
    <row r="40" spans="1:14" x14ac:dyDescent="0.2">
      <c r="A40" s="2">
        <v>340281861</v>
      </c>
      <c r="B40" t="s">
        <v>47</v>
      </c>
      <c r="C40" t="s">
        <v>19</v>
      </c>
      <c r="D40" s="2">
        <v>503</v>
      </c>
      <c r="E40" s="2">
        <v>1</v>
      </c>
      <c r="F40" t="s">
        <v>179</v>
      </c>
      <c r="G40" s="16"/>
      <c r="H40" s="2">
        <v>17</v>
      </c>
      <c r="I40" s="2">
        <v>25</v>
      </c>
      <c r="J40" t="s">
        <v>21</v>
      </c>
      <c r="K40" t="s">
        <v>21</v>
      </c>
      <c r="L40" t="s">
        <v>21</v>
      </c>
      <c r="M40" t="s">
        <v>21</v>
      </c>
      <c r="N40" t="s">
        <v>20</v>
      </c>
    </row>
    <row r="41" spans="1:14" x14ac:dyDescent="0.2">
      <c r="A41" s="2">
        <v>340281861</v>
      </c>
      <c r="B41" t="s">
        <v>47</v>
      </c>
      <c r="C41" t="s">
        <v>19</v>
      </c>
      <c r="D41" s="2">
        <v>503</v>
      </c>
      <c r="E41" s="2">
        <v>1</v>
      </c>
      <c r="F41" t="s">
        <v>179</v>
      </c>
      <c r="G41" s="16"/>
      <c r="H41" s="2">
        <v>17</v>
      </c>
      <c r="I41" s="2">
        <v>25</v>
      </c>
      <c r="J41" t="s">
        <v>21</v>
      </c>
      <c r="K41" t="s">
        <v>21</v>
      </c>
      <c r="L41" t="s">
        <v>21</v>
      </c>
      <c r="M41" t="s">
        <v>21</v>
      </c>
      <c r="N41" t="s">
        <v>20</v>
      </c>
    </row>
    <row r="42" spans="1:14" x14ac:dyDescent="0.2">
      <c r="A42" s="2">
        <v>340284018</v>
      </c>
      <c r="B42" t="s">
        <v>48</v>
      </c>
      <c r="C42" t="s">
        <v>19</v>
      </c>
      <c r="D42" s="2">
        <v>442</v>
      </c>
      <c r="E42" s="2">
        <v>1</v>
      </c>
      <c r="F42" t="s">
        <v>179</v>
      </c>
      <c r="G42" s="16"/>
      <c r="H42" s="2">
        <v>17</v>
      </c>
      <c r="I42" s="2">
        <v>25</v>
      </c>
      <c r="J42" t="s">
        <v>20</v>
      </c>
      <c r="K42" t="s">
        <v>20</v>
      </c>
      <c r="L42" t="s">
        <v>20</v>
      </c>
      <c r="M42" t="s">
        <v>20</v>
      </c>
      <c r="N42" t="s">
        <v>20</v>
      </c>
    </row>
    <row r="43" spans="1:14" x14ac:dyDescent="0.2">
      <c r="A43" s="2">
        <v>340285649</v>
      </c>
      <c r="B43" t="s">
        <v>49</v>
      </c>
      <c r="C43" t="s">
        <v>19</v>
      </c>
      <c r="D43" s="2">
        <v>67</v>
      </c>
      <c r="E43" s="2">
        <v>1</v>
      </c>
      <c r="F43" t="s">
        <v>179</v>
      </c>
      <c r="G43" s="16"/>
      <c r="H43" s="2">
        <v>6</v>
      </c>
      <c r="I43" s="2">
        <v>25</v>
      </c>
      <c r="J43" t="s">
        <v>21</v>
      </c>
      <c r="K43" t="s">
        <v>21</v>
      </c>
      <c r="L43" t="s">
        <v>21</v>
      </c>
      <c r="M43" t="s">
        <v>21</v>
      </c>
      <c r="N43" t="s">
        <v>20</v>
      </c>
    </row>
    <row r="44" spans="1:14" x14ac:dyDescent="0.2">
      <c r="A44" s="2">
        <v>340285649</v>
      </c>
      <c r="B44" t="s">
        <v>49</v>
      </c>
      <c r="C44" t="s">
        <v>19</v>
      </c>
      <c r="D44" s="2">
        <v>503</v>
      </c>
      <c r="E44" s="2">
        <v>1</v>
      </c>
      <c r="F44" t="s">
        <v>179</v>
      </c>
      <c r="G44" s="16"/>
      <c r="H44" s="2">
        <v>17</v>
      </c>
      <c r="I44" s="2">
        <v>25</v>
      </c>
      <c r="J44" t="s">
        <v>21</v>
      </c>
      <c r="K44" t="s">
        <v>21</v>
      </c>
      <c r="L44" t="s">
        <v>21</v>
      </c>
      <c r="M44" t="s">
        <v>21</v>
      </c>
      <c r="N44" t="s">
        <v>20</v>
      </c>
    </row>
    <row r="45" spans="1:14" x14ac:dyDescent="0.2">
      <c r="A45" s="2">
        <v>340286752</v>
      </c>
      <c r="B45" t="s">
        <v>50</v>
      </c>
      <c r="C45" t="s">
        <v>19</v>
      </c>
      <c r="D45" s="2">
        <v>446</v>
      </c>
      <c r="E45" s="2">
        <v>1</v>
      </c>
      <c r="F45" t="s">
        <v>179</v>
      </c>
      <c r="G45" s="16"/>
      <c r="H45" s="2">
        <v>17</v>
      </c>
      <c r="I45" s="2">
        <v>25</v>
      </c>
      <c r="J45" t="s">
        <v>20</v>
      </c>
      <c r="K45" t="s">
        <v>20</v>
      </c>
      <c r="L45" t="s">
        <v>20</v>
      </c>
      <c r="M45" t="s">
        <v>20</v>
      </c>
      <c r="N45" t="s">
        <v>20</v>
      </c>
    </row>
    <row r="46" spans="1:14" x14ac:dyDescent="0.2">
      <c r="A46" s="2">
        <v>340289198</v>
      </c>
      <c r="B46" t="s">
        <v>51</v>
      </c>
      <c r="C46" t="s">
        <v>19</v>
      </c>
      <c r="D46" s="2">
        <v>464</v>
      </c>
      <c r="E46" s="2">
        <v>1</v>
      </c>
      <c r="F46" t="s">
        <v>179</v>
      </c>
      <c r="G46" s="16"/>
      <c r="H46" s="2">
        <v>17</v>
      </c>
      <c r="I46" s="2">
        <v>25</v>
      </c>
      <c r="J46" t="s">
        <v>21</v>
      </c>
      <c r="K46" t="s">
        <v>20</v>
      </c>
      <c r="L46" t="s">
        <v>20</v>
      </c>
      <c r="M46" t="s">
        <v>20</v>
      </c>
      <c r="N46" t="s">
        <v>20</v>
      </c>
    </row>
    <row r="47" spans="1:14" x14ac:dyDescent="0.2">
      <c r="A47" s="2">
        <v>340289550</v>
      </c>
      <c r="B47" t="s">
        <v>52</v>
      </c>
      <c r="C47" t="s">
        <v>19</v>
      </c>
      <c r="D47" s="2">
        <v>510</v>
      </c>
      <c r="E47" s="2">
        <v>1</v>
      </c>
      <c r="F47" t="s">
        <v>179</v>
      </c>
      <c r="G47" s="16"/>
      <c r="H47" s="2">
        <v>17</v>
      </c>
      <c r="I47" s="2">
        <v>25</v>
      </c>
      <c r="J47" t="s">
        <v>20</v>
      </c>
      <c r="K47" t="s">
        <v>21</v>
      </c>
      <c r="L47" t="s">
        <v>21</v>
      </c>
      <c r="M47" t="s">
        <v>21</v>
      </c>
      <c r="N47" t="s">
        <v>20</v>
      </c>
    </row>
    <row r="48" spans="1:14" x14ac:dyDescent="0.2">
      <c r="A48" s="2">
        <v>340289550</v>
      </c>
      <c r="B48" t="s">
        <v>52</v>
      </c>
      <c r="C48" t="s">
        <v>19</v>
      </c>
      <c r="D48" s="2">
        <v>510</v>
      </c>
      <c r="E48" s="2">
        <v>1</v>
      </c>
      <c r="F48" t="s">
        <v>179</v>
      </c>
      <c r="G48" s="16"/>
      <c r="H48" s="2">
        <v>17</v>
      </c>
      <c r="I48" s="2">
        <v>25</v>
      </c>
      <c r="J48" t="s">
        <v>20</v>
      </c>
      <c r="K48" t="s">
        <v>21</v>
      </c>
      <c r="L48" t="s">
        <v>21</v>
      </c>
      <c r="M48" t="s">
        <v>21</v>
      </c>
      <c r="N48" t="s">
        <v>20</v>
      </c>
    </row>
    <row r="49" spans="1:14" x14ac:dyDescent="0.2">
      <c r="A49" s="2">
        <v>340290671</v>
      </c>
      <c r="C49" t="s">
        <v>19</v>
      </c>
      <c r="D49" s="2">
        <v>738</v>
      </c>
      <c r="E49" s="2">
        <v>10</v>
      </c>
      <c r="F49" t="s">
        <v>179</v>
      </c>
      <c r="G49" s="16"/>
      <c r="H49" s="2">
        <v>630</v>
      </c>
      <c r="I49" s="2">
        <v>250</v>
      </c>
      <c r="J49" t="s">
        <v>21</v>
      </c>
      <c r="K49" t="s">
        <v>21</v>
      </c>
      <c r="L49" t="s">
        <v>21</v>
      </c>
      <c r="M49" t="s">
        <v>21</v>
      </c>
      <c r="N49" t="s">
        <v>20</v>
      </c>
    </row>
    <row r="50" spans="1:14" x14ac:dyDescent="0.2">
      <c r="A50" s="2">
        <v>340292173</v>
      </c>
      <c r="B50" t="s">
        <v>53</v>
      </c>
      <c r="C50" t="s">
        <v>19</v>
      </c>
      <c r="D50" s="2">
        <v>467</v>
      </c>
      <c r="E50" s="2">
        <v>1</v>
      </c>
      <c r="F50" t="s">
        <v>179</v>
      </c>
      <c r="G50" s="16"/>
      <c r="H50" s="2">
        <v>17</v>
      </c>
      <c r="I50" s="2">
        <v>25</v>
      </c>
      <c r="J50" t="s">
        <v>21</v>
      </c>
      <c r="K50" t="s">
        <v>20</v>
      </c>
      <c r="L50" t="s">
        <v>20</v>
      </c>
      <c r="M50" t="s">
        <v>20</v>
      </c>
      <c r="N50" t="s">
        <v>20</v>
      </c>
    </row>
    <row r="51" spans="1:14" x14ac:dyDescent="0.2">
      <c r="A51" s="2">
        <v>340293001</v>
      </c>
      <c r="B51" t="s">
        <v>17</v>
      </c>
      <c r="C51" t="s">
        <v>19</v>
      </c>
      <c r="D51" s="2">
        <v>147</v>
      </c>
      <c r="E51" s="2">
        <v>1</v>
      </c>
      <c r="F51" t="s">
        <v>179</v>
      </c>
      <c r="G51" s="16"/>
      <c r="H51" s="2">
        <v>6</v>
      </c>
      <c r="I51" s="2">
        <v>25</v>
      </c>
      <c r="J51" t="s">
        <v>20</v>
      </c>
      <c r="K51" t="s">
        <v>20</v>
      </c>
      <c r="L51" t="s">
        <v>20</v>
      </c>
      <c r="M51" t="s">
        <v>20</v>
      </c>
      <c r="N51" t="s">
        <v>20</v>
      </c>
    </row>
    <row r="52" spans="1:14" x14ac:dyDescent="0.2">
      <c r="A52" s="2">
        <v>340293297</v>
      </c>
      <c r="B52" t="s">
        <v>55</v>
      </c>
      <c r="C52" t="s">
        <v>19</v>
      </c>
      <c r="D52" s="2">
        <v>510</v>
      </c>
      <c r="E52" s="2">
        <v>1</v>
      </c>
      <c r="F52" t="s">
        <v>179</v>
      </c>
      <c r="G52" s="16"/>
      <c r="H52" s="2">
        <v>44</v>
      </c>
      <c r="I52" s="2">
        <v>40</v>
      </c>
      <c r="J52" t="s">
        <v>20</v>
      </c>
      <c r="K52" t="s">
        <v>21</v>
      </c>
      <c r="L52" t="s">
        <v>21</v>
      </c>
      <c r="M52" t="s">
        <v>21</v>
      </c>
      <c r="N52" t="s">
        <v>20</v>
      </c>
    </row>
    <row r="53" spans="1:14" x14ac:dyDescent="0.2">
      <c r="A53" s="2">
        <v>340293684</v>
      </c>
      <c r="B53" t="s">
        <v>56</v>
      </c>
      <c r="C53" t="s">
        <v>19</v>
      </c>
      <c r="D53" s="2">
        <v>739</v>
      </c>
      <c r="E53" s="2">
        <v>5</v>
      </c>
      <c r="F53" t="s">
        <v>179</v>
      </c>
      <c r="G53" s="16"/>
      <c r="H53" s="2">
        <v>139</v>
      </c>
      <c r="I53" s="2">
        <v>200</v>
      </c>
      <c r="J53" t="s">
        <v>21</v>
      </c>
      <c r="K53" t="s">
        <v>21</v>
      </c>
      <c r="L53" t="s">
        <v>21</v>
      </c>
      <c r="M53" t="s">
        <v>21</v>
      </c>
      <c r="N53" t="s">
        <v>20</v>
      </c>
    </row>
    <row r="54" spans="1:14" x14ac:dyDescent="0.2">
      <c r="A54" s="2">
        <v>340297458</v>
      </c>
      <c r="B54" t="s">
        <v>57</v>
      </c>
      <c r="C54" t="s">
        <v>19</v>
      </c>
      <c r="D54" s="2">
        <v>736</v>
      </c>
      <c r="E54" s="2">
        <v>5</v>
      </c>
      <c r="F54" t="s">
        <v>179</v>
      </c>
      <c r="G54" s="16"/>
      <c r="H54" s="2">
        <v>173</v>
      </c>
      <c r="I54" s="2">
        <v>250</v>
      </c>
      <c r="J54" t="s">
        <v>21</v>
      </c>
      <c r="K54" t="s">
        <v>20</v>
      </c>
      <c r="L54" t="s">
        <v>20</v>
      </c>
      <c r="M54" t="s">
        <v>20</v>
      </c>
      <c r="N54" t="s">
        <v>20</v>
      </c>
    </row>
    <row r="55" spans="1:14" x14ac:dyDescent="0.2">
      <c r="A55" s="2">
        <v>340298809</v>
      </c>
      <c r="B55" t="s">
        <v>17</v>
      </c>
      <c r="C55" t="s">
        <v>19</v>
      </c>
      <c r="D55" s="2">
        <v>147</v>
      </c>
      <c r="E55" s="2">
        <v>1</v>
      </c>
      <c r="F55" t="s">
        <v>179</v>
      </c>
      <c r="G55" s="16"/>
      <c r="H55" s="2">
        <v>6</v>
      </c>
      <c r="I55" s="2">
        <v>25</v>
      </c>
      <c r="J55" t="s">
        <v>20</v>
      </c>
      <c r="K55" t="s">
        <v>20</v>
      </c>
      <c r="L55" t="s">
        <v>20</v>
      </c>
      <c r="M55" t="s">
        <v>20</v>
      </c>
      <c r="N55" t="s">
        <v>20</v>
      </c>
    </row>
    <row r="56" spans="1:14" x14ac:dyDescent="0.2">
      <c r="A56" s="2">
        <v>340298809</v>
      </c>
      <c r="B56" t="s">
        <v>17</v>
      </c>
      <c r="C56" t="s">
        <v>19</v>
      </c>
      <c r="D56" s="2">
        <v>494</v>
      </c>
      <c r="E56" s="2">
        <v>1</v>
      </c>
      <c r="F56" t="s">
        <v>179</v>
      </c>
      <c r="G56" s="16"/>
      <c r="H56" s="2">
        <v>17</v>
      </c>
      <c r="I56" s="2">
        <v>25</v>
      </c>
      <c r="J56" t="s">
        <v>20</v>
      </c>
      <c r="K56" t="s">
        <v>20</v>
      </c>
      <c r="L56" t="s">
        <v>20</v>
      </c>
      <c r="M56" t="s">
        <v>20</v>
      </c>
      <c r="N56" t="s">
        <v>20</v>
      </c>
    </row>
    <row r="57" spans="1:14" x14ac:dyDescent="0.2">
      <c r="A57" s="2">
        <v>340299000</v>
      </c>
      <c r="C57" t="s">
        <v>19</v>
      </c>
      <c r="D57" s="2">
        <v>491</v>
      </c>
      <c r="E57" s="2">
        <v>1</v>
      </c>
      <c r="F57" t="s">
        <v>179</v>
      </c>
      <c r="G57" s="16"/>
      <c r="H57" s="2">
        <v>17</v>
      </c>
      <c r="I57" s="2">
        <v>25</v>
      </c>
      <c r="J57" t="s">
        <v>20</v>
      </c>
      <c r="K57" t="s">
        <v>20</v>
      </c>
      <c r="L57" t="s">
        <v>20</v>
      </c>
      <c r="M57" t="s">
        <v>20</v>
      </c>
      <c r="N57" t="s">
        <v>20</v>
      </c>
    </row>
    <row r="58" spans="1:14" x14ac:dyDescent="0.2">
      <c r="A58" s="2">
        <v>340300298</v>
      </c>
      <c r="C58" t="s">
        <v>19</v>
      </c>
      <c r="D58" s="2">
        <v>737</v>
      </c>
      <c r="E58" s="2">
        <v>10</v>
      </c>
      <c r="F58" t="s">
        <v>179</v>
      </c>
      <c r="G58" s="16"/>
      <c r="H58" s="2">
        <v>630</v>
      </c>
      <c r="I58" s="2">
        <v>910</v>
      </c>
      <c r="J58" t="s">
        <v>21</v>
      </c>
      <c r="K58" t="s">
        <v>21</v>
      </c>
      <c r="L58" t="s">
        <v>21</v>
      </c>
      <c r="M58" t="s">
        <v>21</v>
      </c>
      <c r="N58" t="s">
        <v>20</v>
      </c>
    </row>
    <row r="59" spans="1:14" x14ac:dyDescent="0.2">
      <c r="A59" s="2">
        <v>340303979</v>
      </c>
      <c r="B59" t="s">
        <v>58</v>
      </c>
      <c r="C59" t="s">
        <v>19</v>
      </c>
      <c r="D59" s="2">
        <v>24</v>
      </c>
      <c r="E59" s="2">
        <v>1</v>
      </c>
      <c r="F59" t="s">
        <v>179</v>
      </c>
      <c r="G59" s="16"/>
      <c r="H59" s="2">
        <v>6</v>
      </c>
      <c r="I59" s="2">
        <v>25</v>
      </c>
      <c r="J59" t="s">
        <v>20</v>
      </c>
      <c r="K59" t="s">
        <v>20</v>
      </c>
      <c r="L59" t="s">
        <v>20</v>
      </c>
      <c r="M59" t="s">
        <v>20</v>
      </c>
      <c r="N59" t="s">
        <v>20</v>
      </c>
    </row>
    <row r="60" spans="1:14" x14ac:dyDescent="0.2">
      <c r="A60" s="2">
        <v>340303979</v>
      </c>
      <c r="B60" t="s">
        <v>58</v>
      </c>
      <c r="C60" t="s">
        <v>19</v>
      </c>
      <c r="D60" s="2">
        <v>490</v>
      </c>
      <c r="E60" s="2">
        <v>1</v>
      </c>
      <c r="F60" t="s">
        <v>179</v>
      </c>
      <c r="G60" s="16"/>
      <c r="H60" s="2">
        <v>17</v>
      </c>
      <c r="I60" s="2">
        <v>25</v>
      </c>
      <c r="J60" t="s">
        <v>20</v>
      </c>
      <c r="K60" t="s">
        <v>20</v>
      </c>
      <c r="L60" t="s">
        <v>20</v>
      </c>
      <c r="M60" t="s">
        <v>20</v>
      </c>
      <c r="N60" t="s">
        <v>20</v>
      </c>
    </row>
    <row r="61" spans="1:14" x14ac:dyDescent="0.2">
      <c r="A61" s="2">
        <v>340306385</v>
      </c>
      <c r="B61" t="s">
        <v>59</v>
      </c>
      <c r="C61" t="s">
        <v>19</v>
      </c>
      <c r="D61" s="2">
        <v>147</v>
      </c>
      <c r="E61" s="2">
        <v>1</v>
      </c>
      <c r="F61" t="s">
        <v>179</v>
      </c>
      <c r="G61" s="16"/>
      <c r="H61" s="2">
        <v>6</v>
      </c>
      <c r="I61" s="2">
        <v>25</v>
      </c>
      <c r="J61" t="s">
        <v>20</v>
      </c>
      <c r="K61" t="s">
        <v>20</v>
      </c>
      <c r="L61" t="s">
        <v>20</v>
      </c>
      <c r="M61" t="s">
        <v>20</v>
      </c>
      <c r="N61" t="s">
        <v>20</v>
      </c>
    </row>
    <row r="62" spans="1:14" x14ac:dyDescent="0.2">
      <c r="A62" s="2">
        <v>340306385</v>
      </c>
      <c r="B62" t="s">
        <v>59</v>
      </c>
      <c r="C62" t="s">
        <v>19</v>
      </c>
      <c r="D62" s="2">
        <v>494</v>
      </c>
      <c r="E62" s="2">
        <v>1</v>
      </c>
      <c r="F62" t="s">
        <v>179</v>
      </c>
      <c r="G62" s="16"/>
      <c r="H62" s="2">
        <v>17</v>
      </c>
      <c r="I62" s="2">
        <v>25</v>
      </c>
      <c r="J62" t="s">
        <v>20</v>
      </c>
      <c r="K62" t="s">
        <v>20</v>
      </c>
      <c r="L62" t="s">
        <v>20</v>
      </c>
      <c r="M62" t="s">
        <v>20</v>
      </c>
      <c r="N62" t="s">
        <v>20</v>
      </c>
    </row>
    <row r="63" spans="1:14" x14ac:dyDescent="0.2">
      <c r="A63" s="2">
        <v>340307085</v>
      </c>
      <c r="B63" t="s">
        <v>60</v>
      </c>
      <c r="C63" t="s">
        <v>19</v>
      </c>
      <c r="D63" s="2">
        <v>737</v>
      </c>
      <c r="E63" s="2">
        <v>5</v>
      </c>
      <c r="F63" t="s">
        <v>179</v>
      </c>
      <c r="G63" s="16"/>
      <c r="H63" s="2">
        <v>139</v>
      </c>
      <c r="I63" s="2">
        <v>200</v>
      </c>
      <c r="J63" t="s">
        <v>21</v>
      </c>
      <c r="K63" t="s">
        <v>21</v>
      </c>
      <c r="L63" t="s">
        <v>21</v>
      </c>
      <c r="M63" t="s">
        <v>21</v>
      </c>
      <c r="N63" t="s">
        <v>20</v>
      </c>
    </row>
    <row r="64" spans="1:14" x14ac:dyDescent="0.2">
      <c r="A64" s="2">
        <v>340307544</v>
      </c>
      <c r="B64" t="s">
        <v>17</v>
      </c>
      <c r="C64" t="s">
        <v>19</v>
      </c>
      <c r="D64" s="2">
        <v>29</v>
      </c>
      <c r="E64" s="2">
        <v>1</v>
      </c>
      <c r="F64" t="s">
        <v>179</v>
      </c>
      <c r="G64" s="16"/>
      <c r="H64" s="2">
        <v>9</v>
      </c>
      <c r="I64" s="2">
        <v>25</v>
      </c>
      <c r="J64" t="s">
        <v>20</v>
      </c>
      <c r="K64" t="s">
        <v>20</v>
      </c>
      <c r="L64" t="s">
        <v>20</v>
      </c>
      <c r="M64" t="s">
        <v>20</v>
      </c>
      <c r="N64" t="s">
        <v>20</v>
      </c>
    </row>
    <row r="65" spans="1:14" x14ac:dyDescent="0.2">
      <c r="A65" s="2">
        <v>340308259</v>
      </c>
      <c r="B65" t="s">
        <v>61</v>
      </c>
      <c r="C65" t="s">
        <v>19</v>
      </c>
      <c r="D65" s="2">
        <v>442</v>
      </c>
      <c r="E65" s="2">
        <v>1</v>
      </c>
      <c r="F65" t="s">
        <v>179</v>
      </c>
      <c r="G65" s="16"/>
      <c r="H65" s="2">
        <v>17</v>
      </c>
      <c r="I65" s="2">
        <v>25</v>
      </c>
      <c r="J65" t="s">
        <v>20</v>
      </c>
      <c r="K65" t="s">
        <v>20</v>
      </c>
      <c r="L65" t="s">
        <v>20</v>
      </c>
      <c r="M65" t="s">
        <v>20</v>
      </c>
      <c r="N65" t="s">
        <v>20</v>
      </c>
    </row>
    <row r="66" spans="1:14" x14ac:dyDescent="0.2">
      <c r="A66" s="2">
        <v>340315447</v>
      </c>
      <c r="C66" t="s">
        <v>19</v>
      </c>
      <c r="D66" s="2">
        <v>503</v>
      </c>
      <c r="E66" s="2">
        <v>1</v>
      </c>
      <c r="F66" t="s">
        <v>179</v>
      </c>
      <c r="G66" s="16"/>
      <c r="H66" s="2">
        <v>55</v>
      </c>
      <c r="I66" s="2">
        <v>80</v>
      </c>
      <c r="J66" t="s">
        <v>21</v>
      </c>
      <c r="K66" t="s">
        <v>21</v>
      </c>
      <c r="L66" t="s">
        <v>21</v>
      </c>
      <c r="M66" t="s">
        <v>21</v>
      </c>
      <c r="N66" t="s">
        <v>20</v>
      </c>
    </row>
    <row r="67" spans="1:14" x14ac:dyDescent="0.2">
      <c r="A67" s="2">
        <v>340316576</v>
      </c>
      <c r="B67" t="s">
        <v>62</v>
      </c>
      <c r="C67" t="s">
        <v>19</v>
      </c>
      <c r="D67" s="2">
        <v>473</v>
      </c>
      <c r="E67" s="2">
        <v>1</v>
      </c>
      <c r="F67" t="s">
        <v>179</v>
      </c>
      <c r="G67" s="16"/>
      <c r="H67" s="2">
        <v>17</v>
      </c>
      <c r="I67" s="2">
        <v>25</v>
      </c>
      <c r="J67" t="s">
        <v>21</v>
      </c>
      <c r="K67" t="s">
        <v>20</v>
      </c>
      <c r="L67" t="s">
        <v>20</v>
      </c>
      <c r="M67" t="s">
        <v>20</v>
      </c>
      <c r="N67" t="s">
        <v>20</v>
      </c>
    </row>
    <row r="68" spans="1:14" x14ac:dyDescent="0.2">
      <c r="A68" s="2">
        <v>340316576</v>
      </c>
      <c r="B68" t="s">
        <v>62</v>
      </c>
      <c r="C68" t="s">
        <v>19</v>
      </c>
      <c r="D68" s="2">
        <v>473</v>
      </c>
      <c r="E68" s="2">
        <v>1</v>
      </c>
      <c r="F68" t="s">
        <v>179</v>
      </c>
      <c r="G68" s="16"/>
      <c r="H68" s="2">
        <v>44</v>
      </c>
      <c r="I68" s="2">
        <v>25</v>
      </c>
      <c r="J68" t="s">
        <v>21</v>
      </c>
      <c r="K68" t="s">
        <v>20</v>
      </c>
      <c r="L68" t="s">
        <v>20</v>
      </c>
      <c r="M68" t="s">
        <v>20</v>
      </c>
      <c r="N68" t="s">
        <v>20</v>
      </c>
    </row>
    <row r="69" spans="1:14" x14ac:dyDescent="0.2">
      <c r="A69" s="2">
        <v>340319896</v>
      </c>
      <c r="B69" t="s">
        <v>63</v>
      </c>
      <c r="C69" t="s">
        <v>19</v>
      </c>
      <c r="D69" s="2">
        <v>27</v>
      </c>
      <c r="E69" s="2">
        <v>1</v>
      </c>
      <c r="F69" t="s">
        <v>179</v>
      </c>
      <c r="G69" s="16"/>
      <c r="H69" s="2">
        <v>6</v>
      </c>
      <c r="I69" s="2">
        <v>25</v>
      </c>
      <c r="J69" t="s">
        <v>20</v>
      </c>
      <c r="K69" t="s">
        <v>20</v>
      </c>
      <c r="L69" t="s">
        <v>20</v>
      </c>
      <c r="M69" t="s">
        <v>20</v>
      </c>
      <c r="N69" t="s">
        <v>20</v>
      </c>
    </row>
    <row r="70" spans="1:14" x14ac:dyDescent="0.2">
      <c r="A70" s="2">
        <v>340325571</v>
      </c>
      <c r="C70" t="s">
        <v>19</v>
      </c>
      <c r="D70" s="2">
        <v>143</v>
      </c>
      <c r="E70" s="2">
        <v>1</v>
      </c>
      <c r="F70" t="s">
        <v>179</v>
      </c>
      <c r="G70" s="16"/>
      <c r="H70" s="2">
        <v>9</v>
      </c>
      <c r="I70" s="2">
        <v>40</v>
      </c>
      <c r="J70" t="s">
        <v>20</v>
      </c>
      <c r="K70" t="s">
        <v>20</v>
      </c>
      <c r="L70" t="s">
        <v>20</v>
      </c>
      <c r="M70" t="s">
        <v>20</v>
      </c>
      <c r="N70" t="s">
        <v>20</v>
      </c>
    </row>
    <row r="71" spans="1:14" x14ac:dyDescent="0.2">
      <c r="A71" s="2">
        <v>340327189</v>
      </c>
      <c r="C71" t="s">
        <v>19</v>
      </c>
      <c r="D71" s="2">
        <v>373</v>
      </c>
      <c r="E71" s="2">
        <v>1</v>
      </c>
      <c r="F71" t="s">
        <v>179</v>
      </c>
      <c r="G71" s="16"/>
      <c r="H71" s="2">
        <v>17</v>
      </c>
      <c r="I71" s="2">
        <v>25</v>
      </c>
      <c r="J71" t="s">
        <v>20</v>
      </c>
      <c r="K71" t="s">
        <v>20</v>
      </c>
      <c r="L71" t="s">
        <v>20</v>
      </c>
      <c r="M71" t="s">
        <v>20</v>
      </c>
      <c r="N71" t="s">
        <v>20</v>
      </c>
    </row>
    <row r="72" spans="1:14" x14ac:dyDescent="0.2">
      <c r="A72" s="2">
        <v>340328469</v>
      </c>
      <c r="B72" t="s">
        <v>64</v>
      </c>
      <c r="C72" t="s">
        <v>19</v>
      </c>
      <c r="D72" s="2">
        <v>442</v>
      </c>
      <c r="E72" s="2">
        <v>1</v>
      </c>
      <c r="F72" t="s">
        <v>179</v>
      </c>
      <c r="G72" s="16"/>
      <c r="H72" s="2">
        <v>17</v>
      </c>
      <c r="I72" s="2">
        <v>25</v>
      </c>
      <c r="J72" t="s">
        <v>20</v>
      </c>
      <c r="K72" t="s">
        <v>20</v>
      </c>
      <c r="L72" t="s">
        <v>20</v>
      </c>
      <c r="M72" t="s">
        <v>20</v>
      </c>
      <c r="N72" t="s">
        <v>20</v>
      </c>
    </row>
    <row r="73" spans="1:14" x14ac:dyDescent="0.2">
      <c r="A73" s="2">
        <v>340330132</v>
      </c>
      <c r="B73" t="s">
        <v>65</v>
      </c>
      <c r="C73" t="s">
        <v>19</v>
      </c>
      <c r="D73" s="2">
        <v>467</v>
      </c>
      <c r="E73" s="2">
        <v>1</v>
      </c>
      <c r="F73" t="s">
        <v>179</v>
      </c>
      <c r="G73" s="16"/>
      <c r="H73" s="2">
        <v>55</v>
      </c>
      <c r="I73" s="2">
        <v>80</v>
      </c>
      <c r="J73" t="s">
        <v>21</v>
      </c>
      <c r="K73" t="s">
        <v>20</v>
      </c>
      <c r="L73" t="s">
        <v>20</v>
      </c>
      <c r="M73" t="s">
        <v>20</v>
      </c>
      <c r="N73" t="s">
        <v>20</v>
      </c>
    </row>
    <row r="74" spans="1:14" x14ac:dyDescent="0.2">
      <c r="A74" s="2">
        <v>340350924</v>
      </c>
      <c r="B74" t="s">
        <v>66</v>
      </c>
      <c r="C74" t="s">
        <v>19</v>
      </c>
      <c r="D74" s="2">
        <v>442</v>
      </c>
      <c r="E74" s="2">
        <v>1</v>
      </c>
      <c r="F74" t="s">
        <v>179</v>
      </c>
      <c r="G74" s="16"/>
      <c r="H74" s="2">
        <v>17</v>
      </c>
      <c r="I74" s="2">
        <v>25</v>
      </c>
      <c r="J74" t="s">
        <v>20</v>
      </c>
      <c r="K74" t="s">
        <v>20</v>
      </c>
      <c r="L74" t="s">
        <v>20</v>
      </c>
      <c r="M74" t="s">
        <v>20</v>
      </c>
      <c r="N74" t="s">
        <v>20</v>
      </c>
    </row>
    <row r="75" spans="1:14" x14ac:dyDescent="0.2">
      <c r="A75" s="2">
        <v>340378574</v>
      </c>
      <c r="C75" t="s">
        <v>19</v>
      </c>
      <c r="D75" s="2">
        <v>441</v>
      </c>
      <c r="E75" s="2">
        <v>1</v>
      </c>
      <c r="F75" t="s">
        <v>179</v>
      </c>
      <c r="G75" s="16"/>
      <c r="H75" s="2">
        <v>17</v>
      </c>
      <c r="I75" s="2">
        <v>25</v>
      </c>
      <c r="J75" t="s">
        <v>20</v>
      </c>
      <c r="K75" t="s">
        <v>20</v>
      </c>
      <c r="L75" t="s">
        <v>20</v>
      </c>
      <c r="M75" t="s">
        <v>20</v>
      </c>
      <c r="N75" t="s">
        <v>20</v>
      </c>
    </row>
    <row r="76" spans="1:14" x14ac:dyDescent="0.2">
      <c r="A76" s="2">
        <v>340385890</v>
      </c>
      <c r="B76" t="s">
        <v>67</v>
      </c>
      <c r="C76" t="s">
        <v>19</v>
      </c>
      <c r="D76" s="2">
        <v>145</v>
      </c>
      <c r="E76" s="2">
        <v>1</v>
      </c>
      <c r="F76" t="s">
        <v>179</v>
      </c>
      <c r="G76" s="16"/>
      <c r="H76" s="2">
        <v>6</v>
      </c>
      <c r="I76" s="2">
        <v>25</v>
      </c>
      <c r="J76" t="s">
        <v>20</v>
      </c>
      <c r="K76" t="s">
        <v>20</v>
      </c>
      <c r="L76" t="s">
        <v>20</v>
      </c>
      <c r="M76" t="s">
        <v>20</v>
      </c>
      <c r="N76" t="s">
        <v>20</v>
      </c>
    </row>
    <row r="77" spans="1:14" x14ac:dyDescent="0.2">
      <c r="A77" s="2">
        <v>340390877</v>
      </c>
      <c r="B77" t="s">
        <v>68</v>
      </c>
      <c r="C77" t="s">
        <v>19</v>
      </c>
      <c r="D77" s="2">
        <v>467</v>
      </c>
      <c r="E77" s="2">
        <v>1</v>
      </c>
      <c r="F77" t="s">
        <v>179</v>
      </c>
      <c r="G77" s="16"/>
      <c r="H77" s="2">
        <v>17</v>
      </c>
      <c r="I77" s="2">
        <v>25</v>
      </c>
      <c r="J77" t="s">
        <v>21</v>
      </c>
      <c r="K77" t="s">
        <v>20</v>
      </c>
      <c r="L77" t="s">
        <v>20</v>
      </c>
      <c r="M77" t="s">
        <v>20</v>
      </c>
      <c r="N77" t="s">
        <v>20</v>
      </c>
    </row>
    <row r="78" spans="1:14" x14ac:dyDescent="0.2">
      <c r="A78" s="2">
        <v>340394471</v>
      </c>
      <c r="C78" t="s">
        <v>19</v>
      </c>
      <c r="D78" s="2">
        <v>441</v>
      </c>
      <c r="E78" s="2">
        <v>1</v>
      </c>
      <c r="F78" t="s">
        <v>179</v>
      </c>
      <c r="G78" s="16"/>
      <c r="H78" s="2">
        <v>17</v>
      </c>
      <c r="I78" s="2">
        <v>25</v>
      </c>
      <c r="J78" t="s">
        <v>20</v>
      </c>
      <c r="K78" t="s">
        <v>20</v>
      </c>
      <c r="L78" t="s">
        <v>20</v>
      </c>
      <c r="M78" t="s">
        <v>20</v>
      </c>
      <c r="N78" t="s">
        <v>20</v>
      </c>
    </row>
    <row r="79" spans="1:14" x14ac:dyDescent="0.2">
      <c r="A79" s="2">
        <v>340395269</v>
      </c>
      <c r="B79" t="s">
        <v>69</v>
      </c>
      <c r="C79" t="s">
        <v>19</v>
      </c>
      <c r="D79" s="2">
        <v>494</v>
      </c>
      <c r="E79" s="2">
        <v>1</v>
      </c>
      <c r="F79" t="s">
        <v>179</v>
      </c>
      <c r="G79" s="16"/>
      <c r="H79" s="2">
        <v>17</v>
      </c>
      <c r="I79" s="2">
        <v>25</v>
      </c>
      <c r="J79" t="s">
        <v>20</v>
      </c>
      <c r="K79" t="s">
        <v>20</v>
      </c>
      <c r="L79" t="s">
        <v>20</v>
      </c>
      <c r="M79" t="s">
        <v>20</v>
      </c>
      <c r="N79" t="s">
        <v>20</v>
      </c>
    </row>
    <row r="80" spans="1:14" x14ac:dyDescent="0.2">
      <c r="A80" s="2">
        <v>340397749</v>
      </c>
      <c r="B80" t="s">
        <v>70</v>
      </c>
      <c r="C80" t="s">
        <v>19</v>
      </c>
      <c r="D80" s="2">
        <v>66</v>
      </c>
      <c r="E80" s="2">
        <v>1</v>
      </c>
      <c r="F80" t="s">
        <v>179</v>
      </c>
      <c r="G80" s="16"/>
      <c r="H80" s="2">
        <v>6</v>
      </c>
      <c r="I80" s="2">
        <v>25</v>
      </c>
      <c r="J80" t="s">
        <v>21</v>
      </c>
      <c r="K80" t="s">
        <v>21</v>
      </c>
      <c r="L80" t="s">
        <v>21</v>
      </c>
      <c r="M80" t="s">
        <v>21</v>
      </c>
      <c r="N80" t="s">
        <v>20</v>
      </c>
    </row>
    <row r="81" spans="1:14" x14ac:dyDescent="0.2">
      <c r="A81" s="2">
        <v>340400969</v>
      </c>
      <c r="B81" t="s">
        <v>71</v>
      </c>
      <c r="C81" t="s">
        <v>19</v>
      </c>
      <c r="D81" s="2">
        <v>735</v>
      </c>
      <c r="E81" s="2">
        <v>5</v>
      </c>
      <c r="F81" t="s">
        <v>179</v>
      </c>
      <c r="G81" s="16"/>
      <c r="H81" s="2">
        <v>173</v>
      </c>
      <c r="I81" s="2">
        <v>250</v>
      </c>
      <c r="J81" t="s">
        <v>21</v>
      </c>
      <c r="K81" t="s">
        <v>20</v>
      </c>
      <c r="L81" t="s">
        <v>20</v>
      </c>
      <c r="M81" t="s">
        <v>20</v>
      </c>
      <c r="N81" t="s">
        <v>20</v>
      </c>
    </row>
    <row r="82" spans="1:14" x14ac:dyDescent="0.2">
      <c r="A82" s="2">
        <v>340407348</v>
      </c>
      <c r="B82" t="s">
        <v>50</v>
      </c>
      <c r="C82" t="s">
        <v>19</v>
      </c>
      <c r="D82" s="2">
        <v>143</v>
      </c>
      <c r="E82" s="2">
        <v>1</v>
      </c>
      <c r="F82" t="s">
        <v>179</v>
      </c>
      <c r="G82" s="16"/>
      <c r="H82" s="2">
        <v>6</v>
      </c>
      <c r="I82" s="2">
        <v>25</v>
      </c>
      <c r="J82" t="s">
        <v>20</v>
      </c>
      <c r="K82" t="s">
        <v>20</v>
      </c>
      <c r="L82" t="s">
        <v>20</v>
      </c>
      <c r="M82" t="s">
        <v>20</v>
      </c>
      <c r="N82" t="s">
        <v>20</v>
      </c>
    </row>
    <row r="83" spans="1:14" x14ac:dyDescent="0.2">
      <c r="A83" s="2">
        <v>340407348</v>
      </c>
      <c r="B83" t="s">
        <v>50</v>
      </c>
      <c r="C83" t="s">
        <v>19</v>
      </c>
      <c r="D83" s="2">
        <v>494</v>
      </c>
      <c r="E83" s="2">
        <v>1</v>
      </c>
      <c r="F83" t="s">
        <v>179</v>
      </c>
      <c r="G83" s="16"/>
      <c r="H83" s="2">
        <v>17</v>
      </c>
      <c r="I83" s="2">
        <v>25</v>
      </c>
      <c r="J83" t="s">
        <v>20</v>
      </c>
      <c r="K83" t="s">
        <v>20</v>
      </c>
      <c r="L83" t="s">
        <v>20</v>
      </c>
      <c r="M83" t="s">
        <v>20</v>
      </c>
      <c r="N83" t="s">
        <v>20</v>
      </c>
    </row>
    <row r="84" spans="1:14" x14ac:dyDescent="0.2">
      <c r="A84" s="2">
        <v>340407396</v>
      </c>
      <c r="B84" t="s">
        <v>72</v>
      </c>
      <c r="C84" t="s">
        <v>19</v>
      </c>
      <c r="D84" s="2">
        <v>373</v>
      </c>
      <c r="E84" s="2">
        <v>1</v>
      </c>
      <c r="F84" t="s">
        <v>179</v>
      </c>
      <c r="G84" s="16"/>
      <c r="H84" s="2">
        <v>17</v>
      </c>
      <c r="I84" s="2">
        <v>25</v>
      </c>
      <c r="J84" t="s">
        <v>20</v>
      </c>
      <c r="K84" t="s">
        <v>20</v>
      </c>
      <c r="L84" t="s">
        <v>20</v>
      </c>
      <c r="M84" t="s">
        <v>20</v>
      </c>
      <c r="N84" t="s">
        <v>20</v>
      </c>
    </row>
    <row r="85" spans="1:14" x14ac:dyDescent="0.2">
      <c r="A85" s="2">
        <v>340410678</v>
      </c>
      <c r="B85" t="s">
        <v>73</v>
      </c>
      <c r="C85" t="s">
        <v>19</v>
      </c>
      <c r="D85" s="2">
        <v>510</v>
      </c>
      <c r="E85" s="2">
        <v>1</v>
      </c>
      <c r="F85" t="s">
        <v>179</v>
      </c>
      <c r="G85" s="16"/>
      <c r="H85" s="2">
        <v>17</v>
      </c>
      <c r="I85" s="2">
        <v>25</v>
      </c>
      <c r="J85" t="s">
        <v>21</v>
      </c>
      <c r="K85" t="s">
        <v>21</v>
      </c>
      <c r="L85" t="s">
        <v>21</v>
      </c>
      <c r="M85" t="s">
        <v>21</v>
      </c>
      <c r="N85" t="s">
        <v>20</v>
      </c>
    </row>
    <row r="86" spans="1:14" x14ac:dyDescent="0.2">
      <c r="A86" s="2">
        <v>340412724</v>
      </c>
      <c r="B86" t="s">
        <v>74</v>
      </c>
      <c r="C86" t="s">
        <v>19</v>
      </c>
      <c r="D86" s="2">
        <v>473</v>
      </c>
      <c r="E86" s="2">
        <v>1</v>
      </c>
      <c r="F86" t="s">
        <v>179</v>
      </c>
      <c r="G86" s="16"/>
      <c r="H86" s="2">
        <v>17</v>
      </c>
      <c r="I86" s="2">
        <v>25</v>
      </c>
      <c r="J86" t="s">
        <v>21</v>
      </c>
      <c r="K86" t="s">
        <v>20</v>
      </c>
      <c r="L86" t="s">
        <v>20</v>
      </c>
      <c r="M86" t="s">
        <v>20</v>
      </c>
      <c r="N86" t="s">
        <v>20</v>
      </c>
    </row>
    <row r="87" spans="1:14" x14ac:dyDescent="0.2">
      <c r="A87" s="2">
        <v>340412724</v>
      </c>
      <c r="B87" t="s">
        <v>74</v>
      </c>
      <c r="C87" t="s">
        <v>19</v>
      </c>
      <c r="D87" s="2">
        <v>473</v>
      </c>
      <c r="E87" s="2">
        <v>1</v>
      </c>
      <c r="F87" t="s">
        <v>179</v>
      </c>
      <c r="G87" s="16"/>
      <c r="H87" s="2">
        <v>17</v>
      </c>
      <c r="I87" s="2">
        <v>25</v>
      </c>
      <c r="J87" t="s">
        <v>21</v>
      </c>
      <c r="K87" t="s">
        <v>20</v>
      </c>
      <c r="L87" t="s">
        <v>20</v>
      </c>
      <c r="M87" t="s">
        <v>20</v>
      </c>
      <c r="N87" t="s">
        <v>20</v>
      </c>
    </row>
    <row r="88" spans="1:14" x14ac:dyDescent="0.2">
      <c r="A88" s="2">
        <v>340414201</v>
      </c>
      <c r="B88" t="s">
        <v>34</v>
      </c>
      <c r="C88" t="s">
        <v>19</v>
      </c>
      <c r="D88" s="2">
        <v>467</v>
      </c>
      <c r="E88" s="2">
        <v>1</v>
      </c>
      <c r="F88" t="s">
        <v>179</v>
      </c>
      <c r="G88" s="16"/>
      <c r="H88" s="2">
        <v>69</v>
      </c>
      <c r="I88" s="2">
        <v>25</v>
      </c>
      <c r="J88" t="s">
        <v>21</v>
      </c>
      <c r="K88" t="s">
        <v>20</v>
      </c>
      <c r="L88" t="s">
        <v>20</v>
      </c>
      <c r="M88" t="s">
        <v>20</v>
      </c>
      <c r="N88" t="s">
        <v>20</v>
      </c>
    </row>
    <row r="89" spans="1:14" x14ac:dyDescent="0.2">
      <c r="A89" s="2">
        <v>340415670</v>
      </c>
      <c r="B89" t="s">
        <v>17</v>
      </c>
      <c r="C89" t="s">
        <v>19</v>
      </c>
      <c r="D89" s="2">
        <v>464</v>
      </c>
      <c r="E89" s="2">
        <v>1</v>
      </c>
      <c r="F89" t="s">
        <v>179</v>
      </c>
      <c r="G89" s="16"/>
      <c r="H89" s="2">
        <v>17</v>
      </c>
      <c r="I89" s="2">
        <v>25</v>
      </c>
      <c r="J89" t="s">
        <v>21</v>
      </c>
      <c r="K89" t="s">
        <v>20</v>
      </c>
      <c r="L89" t="s">
        <v>20</v>
      </c>
      <c r="M89" t="s">
        <v>20</v>
      </c>
      <c r="N89" t="s">
        <v>20</v>
      </c>
    </row>
    <row r="90" spans="1:14" x14ac:dyDescent="0.2">
      <c r="A90" s="2">
        <v>340416240</v>
      </c>
      <c r="B90" t="s">
        <v>75</v>
      </c>
      <c r="C90" t="s">
        <v>19</v>
      </c>
      <c r="D90" s="2">
        <v>467</v>
      </c>
      <c r="E90" s="2">
        <v>1</v>
      </c>
      <c r="F90" t="s">
        <v>179</v>
      </c>
      <c r="G90" s="16"/>
      <c r="H90" s="2">
        <v>17</v>
      </c>
      <c r="I90" s="2">
        <v>25</v>
      </c>
      <c r="J90" t="s">
        <v>21</v>
      </c>
      <c r="K90" t="s">
        <v>20</v>
      </c>
      <c r="L90" t="s">
        <v>20</v>
      </c>
      <c r="M90" t="s">
        <v>20</v>
      </c>
      <c r="N90" t="s">
        <v>20</v>
      </c>
    </row>
    <row r="91" spans="1:14" x14ac:dyDescent="0.2">
      <c r="A91" s="2">
        <v>340416631</v>
      </c>
      <c r="B91" t="s">
        <v>76</v>
      </c>
      <c r="C91" t="s">
        <v>19</v>
      </c>
      <c r="D91" s="2">
        <v>373</v>
      </c>
      <c r="E91" s="2">
        <v>1</v>
      </c>
      <c r="F91" t="s">
        <v>179</v>
      </c>
      <c r="G91" s="16"/>
      <c r="H91" s="2">
        <v>17</v>
      </c>
      <c r="I91" s="2">
        <v>25</v>
      </c>
      <c r="J91" t="s">
        <v>20</v>
      </c>
      <c r="K91" t="s">
        <v>20</v>
      </c>
      <c r="L91" t="s">
        <v>20</v>
      </c>
      <c r="M91" t="s">
        <v>20</v>
      </c>
      <c r="N91" t="s">
        <v>20</v>
      </c>
    </row>
    <row r="92" spans="1:14" x14ac:dyDescent="0.2">
      <c r="A92" s="2">
        <v>340423200</v>
      </c>
      <c r="C92" t="s">
        <v>19</v>
      </c>
      <c r="D92" s="2">
        <v>736</v>
      </c>
      <c r="E92" s="2">
        <v>2</v>
      </c>
      <c r="F92" t="s">
        <v>179</v>
      </c>
      <c r="G92" s="16"/>
      <c r="H92" s="2">
        <v>111</v>
      </c>
      <c r="I92" s="2">
        <v>160</v>
      </c>
      <c r="J92" t="s">
        <v>21</v>
      </c>
      <c r="K92" t="s">
        <v>20</v>
      </c>
      <c r="L92" t="s">
        <v>20</v>
      </c>
      <c r="M92" t="s">
        <v>20</v>
      </c>
      <c r="N92" t="s">
        <v>20</v>
      </c>
    </row>
    <row r="93" spans="1:14" x14ac:dyDescent="0.2">
      <c r="A93" s="2">
        <v>340423406</v>
      </c>
      <c r="C93" t="s">
        <v>19</v>
      </c>
      <c r="D93" s="2">
        <v>74</v>
      </c>
      <c r="E93" s="2">
        <v>1</v>
      </c>
      <c r="F93" t="s">
        <v>179</v>
      </c>
      <c r="G93" s="16"/>
      <c r="H93" s="2">
        <v>28</v>
      </c>
      <c r="I93" s="2">
        <v>40</v>
      </c>
      <c r="J93" t="s">
        <v>20</v>
      </c>
      <c r="K93" t="s">
        <v>20</v>
      </c>
      <c r="L93" t="s">
        <v>20</v>
      </c>
      <c r="M93" t="s">
        <v>20</v>
      </c>
      <c r="N93" t="s">
        <v>20</v>
      </c>
    </row>
    <row r="94" spans="1:14" x14ac:dyDescent="0.2">
      <c r="A94" s="2">
        <v>340423450</v>
      </c>
      <c r="B94" t="s">
        <v>77</v>
      </c>
      <c r="C94" t="s">
        <v>19</v>
      </c>
      <c r="D94" s="2">
        <v>441</v>
      </c>
      <c r="E94" s="2">
        <v>1</v>
      </c>
      <c r="F94" t="s">
        <v>179</v>
      </c>
      <c r="G94" s="16"/>
      <c r="H94" s="2">
        <v>17</v>
      </c>
      <c r="I94" s="2">
        <v>25</v>
      </c>
      <c r="J94" t="s">
        <v>20</v>
      </c>
      <c r="K94" t="s">
        <v>20</v>
      </c>
      <c r="L94" t="s">
        <v>20</v>
      </c>
      <c r="M94" t="s">
        <v>20</v>
      </c>
      <c r="N94" t="s">
        <v>20</v>
      </c>
    </row>
    <row r="95" spans="1:14" x14ac:dyDescent="0.2">
      <c r="A95" s="2">
        <v>340423450</v>
      </c>
      <c r="B95" t="s">
        <v>77</v>
      </c>
      <c r="C95" t="s">
        <v>19</v>
      </c>
      <c r="D95" s="2">
        <v>143</v>
      </c>
      <c r="E95" s="2">
        <v>1</v>
      </c>
      <c r="F95" t="s">
        <v>179</v>
      </c>
      <c r="G95" s="16"/>
      <c r="H95" s="2">
        <v>6</v>
      </c>
      <c r="I95" s="2">
        <v>25</v>
      </c>
      <c r="J95" t="s">
        <v>20</v>
      </c>
      <c r="K95" t="s">
        <v>20</v>
      </c>
      <c r="L95" t="s">
        <v>20</v>
      </c>
      <c r="M95" t="s">
        <v>20</v>
      </c>
      <c r="N95" t="s">
        <v>20</v>
      </c>
    </row>
    <row r="96" spans="1:14" x14ac:dyDescent="0.2">
      <c r="A96" s="2">
        <v>340423479</v>
      </c>
      <c r="B96" t="s">
        <v>78</v>
      </c>
      <c r="C96" t="s">
        <v>19</v>
      </c>
      <c r="D96" s="2">
        <v>373</v>
      </c>
      <c r="E96" s="2">
        <v>1</v>
      </c>
      <c r="F96" t="s">
        <v>179</v>
      </c>
      <c r="G96" s="16"/>
      <c r="H96" s="2">
        <v>17</v>
      </c>
      <c r="I96" s="2">
        <v>25</v>
      </c>
      <c r="J96" t="s">
        <v>20</v>
      </c>
      <c r="K96" t="s">
        <v>20</v>
      </c>
      <c r="L96" t="s">
        <v>20</v>
      </c>
      <c r="M96" t="s">
        <v>20</v>
      </c>
      <c r="N96" t="s">
        <v>20</v>
      </c>
    </row>
    <row r="97" spans="1:14" x14ac:dyDescent="0.2">
      <c r="A97" s="2">
        <v>340425179</v>
      </c>
      <c r="C97" t="s">
        <v>19</v>
      </c>
      <c r="D97" s="2">
        <v>99</v>
      </c>
      <c r="E97" s="2">
        <v>1</v>
      </c>
      <c r="F97" t="s">
        <v>179</v>
      </c>
      <c r="G97" s="16"/>
      <c r="H97" s="2">
        <v>6</v>
      </c>
      <c r="I97" s="2">
        <v>25</v>
      </c>
      <c r="J97" t="s">
        <v>20</v>
      </c>
      <c r="K97" t="s">
        <v>20</v>
      </c>
      <c r="L97" t="s">
        <v>20</v>
      </c>
      <c r="M97" t="s">
        <v>20</v>
      </c>
      <c r="N97" t="s">
        <v>20</v>
      </c>
    </row>
    <row r="98" spans="1:14" x14ac:dyDescent="0.2">
      <c r="A98" s="2">
        <v>340425692</v>
      </c>
      <c r="C98" t="s">
        <v>19</v>
      </c>
      <c r="D98" s="2">
        <v>442</v>
      </c>
      <c r="E98" s="2">
        <v>1</v>
      </c>
      <c r="F98" t="s">
        <v>179</v>
      </c>
      <c r="G98" s="16"/>
      <c r="H98" s="2">
        <v>17</v>
      </c>
      <c r="I98" s="2">
        <v>25</v>
      </c>
      <c r="J98" t="s">
        <v>20</v>
      </c>
      <c r="K98" t="s">
        <v>20</v>
      </c>
      <c r="L98" t="s">
        <v>20</v>
      </c>
      <c r="M98" t="s">
        <v>20</v>
      </c>
      <c r="N98" t="s">
        <v>20</v>
      </c>
    </row>
    <row r="99" spans="1:14" x14ac:dyDescent="0.2">
      <c r="A99" s="2">
        <v>340428521</v>
      </c>
      <c r="B99" t="s">
        <v>79</v>
      </c>
      <c r="C99" t="s">
        <v>19</v>
      </c>
      <c r="D99" s="2">
        <v>467</v>
      </c>
      <c r="E99" s="2">
        <v>1</v>
      </c>
      <c r="F99" t="s">
        <v>179</v>
      </c>
      <c r="G99" s="16"/>
      <c r="H99" s="2">
        <v>44</v>
      </c>
      <c r="I99" s="2">
        <v>63</v>
      </c>
      <c r="J99" t="s">
        <v>21</v>
      </c>
      <c r="K99" t="s">
        <v>20</v>
      </c>
      <c r="L99" t="s">
        <v>20</v>
      </c>
      <c r="M99" t="s">
        <v>20</v>
      </c>
      <c r="N99" t="s">
        <v>20</v>
      </c>
    </row>
    <row r="100" spans="1:14" x14ac:dyDescent="0.2">
      <c r="A100" s="2">
        <v>340432855</v>
      </c>
      <c r="B100" t="s">
        <v>80</v>
      </c>
      <c r="C100" t="s">
        <v>19</v>
      </c>
      <c r="D100" s="2">
        <v>464</v>
      </c>
      <c r="E100" s="2">
        <v>1</v>
      </c>
      <c r="F100" t="s">
        <v>179</v>
      </c>
      <c r="G100" s="16"/>
      <c r="H100" s="2">
        <v>44</v>
      </c>
      <c r="I100" s="2">
        <v>63</v>
      </c>
      <c r="J100" t="s">
        <v>21</v>
      </c>
      <c r="K100" t="s">
        <v>20</v>
      </c>
      <c r="L100" t="s">
        <v>20</v>
      </c>
      <c r="M100" t="s">
        <v>20</v>
      </c>
      <c r="N100" t="s">
        <v>20</v>
      </c>
    </row>
    <row r="101" spans="1:14" x14ac:dyDescent="0.2">
      <c r="A101" s="2">
        <v>340432855</v>
      </c>
      <c r="B101" t="s">
        <v>80</v>
      </c>
      <c r="C101" t="s">
        <v>19</v>
      </c>
      <c r="D101" s="2">
        <v>464</v>
      </c>
      <c r="E101" s="2">
        <v>1</v>
      </c>
      <c r="F101" t="s">
        <v>179</v>
      </c>
      <c r="G101" s="16"/>
      <c r="H101" s="2">
        <v>24</v>
      </c>
      <c r="I101" s="2">
        <v>63</v>
      </c>
      <c r="J101" t="s">
        <v>21</v>
      </c>
      <c r="K101" t="s">
        <v>20</v>
      </c>
      <c r="L101" t="s">
        <v>20</v>
      </c>
      <c r="M101" t="s">
        <v>20</v>
      </c>
      <c r="N101" t="s">
        <v>20</v>
      </c>
    </row>
    <row r="102" spans="1:14" x14ac:dyDescent="0.2">
      <c r="A102" s="2">
        <v>340438066</v>
      </c>
      <c r="B102" t="s">
        <v>41</v>
      </c>
      <c r="C102" t="s">
        <v>19</v>
      </c>
      <c r="D102" s="2">
        <v>495</v>
      </c>
      <c r="E102" s="2">
        <v>1</v>
      </c>
      <c r="F102" t="s">
        <v>179</v>
      </c>
      <c r="G102" s="16"/>
      <c r="H102" s="2">
        <v>17</v>
      </c>
      <c r="I102" s="2">
        <v>25</v>
      </c>
      <c r="J102" t="s">
        <v>20</v>
      </c>
      <c r="K102" t="s">
        <v>20</v>
      </c>
      <c r="L102" t="s">
        <v>20</v>
      </c>
      <c r="M102" t="s">
        <v>20</v>
      </c>
      <c r="N102" t="s">
        <v>20</v>
      </c>
    </row>
    <row r="103" spans="1:14" x14ac:dyDescent="0.2">
      <c r="A103" s="2">
        <v>340438950</v>
      </c>
      <c r="B103" t="s">
        <v>81</v>
      </c>
      <c r="C103" t="s">
        <v>19</v>
      </c>
      <c r="D103" s="2">
        <v>442</v>
      </c>
      <c r="E103" s="2">
        <v>1</v>
      </c>
      <c r="F103" t="s">
        <v>179</v>
      </c>
      <c r="G103" s="16"/>
      <c r="H103" s="2">
        <v>17</v>
      </c>
      <c r="I103" s="2">
        <v>25</v>
      </c>
      <c r="J103" t="s">
        <v>20</v>
      </c>
      <c r="K103" t="s">
        <v>20</v>
      </c>
      <c r="L103" t="s">
        <v>20</v>
      </c>
      <c r="M103" t="s">
        <v>20</v>
      </c>
      <c r="N103" t="s">
        <v>20</v>
      </c>
    </row>
    <row r="104" spans="1:14" x14ac:dyDescent="0.2">
      <c r="A104" s="2">
        <v>340440562</v>
      </c>
      <c r="B104" t="s">
        <v>30</v>
      </c>
      <c r="C104" t="s">
        <v>19</v>
      </c>
      <c r="D104" s="2">
        <v>25</v>
      </c>
      <c r="E104" s="2">
        <v>1</v>
      </c>
      <c r="F104" t="s">
        <v>179</v>
      </c>
      <c r="G104" s="16"/>
      <c r="H104" s="2">
        <v>6</v>
      </c>
      <c r="I104" s="2">
        <v>25</v>
      </c>
      <c r="J104" t="s">
        <v>20</v>
      </c>
      <c r="K104" t="s">
        <v>20</v>
      </c>
      <c r="L104" t="s">
        <v>20</v>
      </c>
      <c r="M104" t="s">
        <v>20</v>
      </c>
      <c r="N104" t="s">
        <v>20</v>
      </c>
    </row>
    <row r="105" spans="1:14" x14ac:dyDescent="0.2">
      <c r="A105" s="2">
        <v>340441160</v>
      </c>
      <c r="B105" t="s">
        <v>82</v>
      </c>
      <c r="C105" t="s">
        <v>19</v>
      </c>
      <c r="D105" s="2">
        <v>373</v>
      </c>
      <c r="E105" s="2">
        <v>1</v>
      </c>
      <c r="F105" t="s">
        <v>179</v>
      </c>
      <c r="G105" s="16"/>
      <c r="H105" s="2">
        <v>17</v>
      </c>
      <c r="I105" s="2">
        <v>25</v>
      </c>
      <c r="J105" t="s">
        <v>20</v>
      </c>
      <c r="K105" t="s">
        <v>20</v>
      </c>
      <c r="L105" t="s">
        <v>20</v>
      </c>
      <c r="M105" t="s">
        <v>20</v>
      </c>
      <c r="N105" t="s">
        <v>20</v>
      </c>
    </row>
    <row r="106" spans="1:14" x14ac:dyDescent="0.2">
      <c r="A106" s="2">
        <v>340441752</v>
      </c>
      <c r="B106" t="s">
        <v>17</v>
      </c>
      <c r="C106" t="s">
        <v>19</v>
      </c>
      <c r="D106" s="2">
        <v>467</v>
      </c>
      <c r="E106" s="2">
        <v>1</v>
      </c>
      <c r="F106" t="s">
        <v>179</v>
      </c>
      <c r="G106" s="16"/>
      <c r="H106" s="2">
        <v>17</v>
      </c>
      <c r="I106" s="2">
        <v>25</v>
      </c>
      <c r="J106" t="s">
        <v>21</v>
      </c>
      <c r="K106" t="s">
        <v>20</v>
      </c>
      <c r="L106" t="s">
        <v>20</v>
      </c>
      <c r="M106" t="s">
        <v>20</v>
      </c>
      <c r="N106" t="s">
        <v>20</v>
      </c>
    </row>
    <row r="107" spans="1:14" x14ac:dyDescent="0.2">
      <c r="A107" s="2">
        <v>340445144</v>
      </c>
      <c r="B107" t="s">
        <v>83</v>
      </c>
      <c r="C107" t="s">
        <v>19</v>
      </c>
      <c r="D107" s="2">
        <v>503</v>
      </c>
      <c r="E107" s="2">
        <v>1</v>
      </c>
      <c r="F107" t="s">
        <v>179</v>
      </c>
      <c r="G107" s="16"/>
      <c r="H107" s="2">
        <v>44</v>
      </c>
      <c r="I107" s="2">
        <v>63</v>
      </c>
      <c r="J107" t="s">
        <v>21</v>
      </c>
      <c r="K107" t="s">
        <v>21</v>
      </c>
      <c r="L107" t="s">
        <v>21</v>
      </c>
      <c r="M107" t="s">
        <v>21</v>
      </c>
      <c r="N107" t="s">
        <v>20</v>
      </c>
    </row>
    <row r="108" spans="1:14" x14ac:dyDescent="0.2">
      <c r="A108" s="2">
        <v>340445387</v>
      </c>
      <c r="B108" t="s">
        <v>84</v>
      </c>
      <c r="C108" t="s">
        <v>19</v>
      </c>
      <c r="D108" s="2">
        <v>467</v>
      </c>
      <c r="E108" s="2">
        <v>1</v>
      </c>
      <c r="F108" t="s">
        <v>179</v>
      </c>
      <c r="G108" s="16"/>
      <c r="H108" s="2">
        <v>44</v>
      </c>
      <c r="I108" s="2">
        <v>63</v>
      </c>
      <c r="J108" t="s">
        <v>21</v>
      </c>
      <c r="K108" t="s">
        <v>20</v>
      </c>
      <c r="L108" t="s">
        <v>20</v>
      </c>
      <c r="M108" t="s">
        <v>20</v>
      </c>
      <c r="N108" t="s">
        <v>20</v>
      </c>
    </row>
    <row r="109" spans="1:14" x14ac:dyDescent="0.2">
      <c r="A109" s="2">
        <v>340446312</v>
      </c>
      <c r="C109" t="s">
        <v>19</v>
      </c>
      <c r="D109" s="2">
        <v>441</v>
      </c>
      <c r="E109" s="2">
        <v>1</v>
      </c>
      <c r="F109" t="s">
        <v>179</v>
      </c>
      <c r="G109" s="16"/>
      <c r="H109" s="2">
        <v>44</v>
      </c>
      <c r="I109" s="2">
        <v>63</v>
      </c>
      <c r="J109" t="s">
        <v>20</v>
      </c>
      <c r="K109" t="s">
        <v>20</v>
      </c>
      <c r="L109" t="s">
        <v>20</v>
      </c>
      <c r="M109" t="s">
        <v>20</v>
      </c>
      <c r="N109" t="s">
        <v>20</v>
      </c>
    </row>
    <row r="110" spans="1:14" x14ac:dyDescent="0.2">
      <c r="A110" s="2">
        <v>340448106</v>
      </c>
      <c r="B110" t="s">
        <v>85</v>
      </c>
      <c r="C110" t="s">
        <v>19</v>
      </c>
      <c r="D110" s="2">
        <v>503</v>
      </c>
      <c r="E110" s="2">
        <v>1</v>
      </c>
      <c r="F110" t="s">
        <v>179</v>
      </c>
      <c r="G110" s="16"/>
      <c r="H110" s="2">
        <v>55</v>
      </c>
      <c r="I110" s="2">
        <v>80</v>
      </c>
      <c r="J110" t="s">
        <v>21</v>
      </c>
      <c r="K110" t="s">
        <v>21</v>
      </c>
      <c r="L110" t="s">
        <v>21</v>
      </c>
      <c r="M110" t="s">
        <v>21</v>
      </c>
      <c r="N110" t="s">
        <v>20</v>
      </c>
    </row>
    <row r="111" spans="1:14" x14ac:dyDescent="0.2">
      <c r="A111" s="2">
        <v>340449381</v>
      </c>
      <c r="B111" t="s">
        <v>86</v>
      </c>
      <c r="C111" t="s">
        <v>19</v>
      </c>
      <c r="D111" s="2">
        <v>464</v>
      </c>
      <c r="E111" s="2">
        <v>1</v>
      </c>
      <c r="F111" t="s">
        <v>179</v>
      </c>
      <c r="G111" s="16"/>
      <c r="H111" s="2">
        <v>55</v>
      </c>
      <c r="I111" s="2">
        <v>80</v>
      </c>
      <c r="J111" t="s">
        <v>21</v>
      </c>
      <c r="K111" t="s">
        <v>20</v>
      </c>
      <c r="L111" t="s">
        <v>20</v>
      </c>
      <c r="M111" t="s">
        <v>20</v>
      </c>
      <c r="N111" t="s">
        <v>20</v>
      </c>
    </row>
    <row r="112" spans="1:14" x14ac:dyDescent="0.2">
      <c r="A112" s="2">
        <v>340450632</v>
      </c>
      <c r="B112" t="s">
        <v>87</v>
      </c>
      <c r="C112" t="s">
        <v>19</v>
      </c>
      <c r="D112" s="2">
        <v>467</v>
      </c>
      <c r="E112" s="2">
        <v>1</v>
      </c>
      <c r="F112" t="s">
        <v>179</v>
      </c>
      <c r="G112" s="16"/>
      <c r="H112" s="2">
        <v>17</v>
      </c>
      <c r="I112" s="2">
        <v>25</v>
      </c>
      <c r="J112" t="s">
        <v>21</v>
      </c>
      <c r="K112" t="s">
        <v>20</v>
      </c>
      <c r="L112" t="s">
        <v>20</v>
      </c>
      <c r="M112" t="s">
        <v>20</v>
      </c>
      <c r="N112" t="s">
        <v>20</v>
      </c>
    </row>
    <row r="113" spans="1:14" x14ac:dyDescent="0.2">
      <c r="A113" s="2">
        <v>340450725</v>
      </c>
      <c r="C113" t="s">
        <v>19</v>
      </c>
      <c r="D113" s="2">
        <v>493</v>
      </c>
      <c r="E113" s="2">
        <v>1</v>
      </c>
      <c r="F113" t="s">
        <v>179</v>
      </c>
      <c r="G113" s="16"/>
      <c r="H113" s="2">
        <v>17</v>
      </c>
      <c r="I113" s="2">
        <v>25</v>
      </c>
      <c r="J113" t="s">
        <v>20</v>
      </c>
      <c r="K113" t="s">
        <v>20</v>
      </c>
      <c r="L113" t="s">
        <v>20</v>
      </c>
      <c r="M113" t="s">
        <v>20</v>
      </c>
      <c r="N113" t="s">
        <v>20</v>
      </c>
    </row>
    <row r="114" spans="1:14" x14ac:dyDescent="0.2">
      <c r="A114" s="2">
        <v>340452832</v>
      </c>
      <c r="B114" t="s">
        <v>75</v>
      </c>
      <c r="C114" t="s">
        <v>19</v>
      </c>
      <c r="D114" s="2">
        <v>510</v>
      </c>
      <c r="E114" s="2">
        <v>1</v>
      </c>
      <c r="F114" t="s">
        <v>179</v>
      </c>
      <c r="G114" s="16"/>
      <c r="H114" s="2">
        <v>28</v>
      </c>
      <c r="I114" s="2">
        <v>40</v>
      </c>
      <c r="J114" t="s">
        <v>21</v>
      </c>
      <c r="K114" t="s">
        <v>21</v>
      </c>
      <c r="L114" t="s">
        <v>21</v>
      </c>
      <c r="M114" t="s">
        <v>21</v>
      </c>
      <c r="N114" t="s">
        <v>20</v>
      </c>
    </row>
    <row r="115" spans="1:14" x14ac:dyDescent="0.2">
      <c r="A115" s="2">
        <v>340453512</v>
      </c>
      <c r="C115" t="s">
        <v>19</v>
      </c>
      <c r="D115" s="2">
        <v>736</v>
      </c>
      <c r="E115" s="2">
        <v>2</v>
      </c>
      <c r="F115" t="s">
        <v>179</v>
      </c>
      <c r="G115" s="16"/>
      <c r="H115" s="2">
        <v>139</v>
      </c>
      <c r="I115" s="2">
        <v>200</v>
      </c>
      <c r="J115" t="s">
        <v>21</v>
      </c>
      <c r="K115" t="s">
        <v>20</v>
      </c>
      <c r="L115" t="s">
        <v>20</v>
      </c>
      <c r="M115" t="s">
        <v>20</v>
      </c>
      <c r="N115" t="s">
        <v>20</v>
      </c>
    </row>
    <row r="116" spans="1:14" x14ac:dyDescent="0.2">
      <c r="A116" s="2">
        <v>340454036</v>
      </c>
      <c r="B116" t="s">
        <v>45</v>
      </c>
      <c r="C116" t="s">
        <v>19</v>
      </c>
      <c r="D116" s="2">
        <v>736</v>
      </c>
      <c r="E116" s="2">
        <v>5</v>
      </c>
      <c r="F116" t="s">
        <v>179</v>
      </c>
      <c r="G116" s="16"/>
      <c r="H116" s="2">
        <v>218</v>
      </c>
      <c r="I116" s="2">
        <v>315</v>
      </c>
      <c r="J116" t="s">
        <v>21</v>
      </c>
      <c r="K116" t="s">
        <v>20</v>
      </c>
      <c r="L116" t="s">
        <v>20</v>
      </c>
      <c r="M116" t="s">
        <v>20</v>
      </c>
      <c r="N116" t="s">
        <v>20</v>
      </c>
    </row>
    <row r="117" spans="1:14" x14ac:dyDescent="0.2">
      <c r="A117" s="2">
        <v>340454878</v>
      </c>
      <c r="B117" t="s">
        <v>17</v>
      </c>
      <c r="C117" t="s">
        <v>19</v>
      </c>
      <c r="D117" s="2">
        <v>24</v>
      </c>
      <c r="E117" s="2">
        <v>1</v>
      </c>
      <c r="F117" t="s">
        <v>179</v>
      </c>
      <c r="G117" s="16"/>
      <c r="H117" s="2">
        <v>6</v>
      </c>
      <c r="I117" s="2">
        <v>25</v>
      </c>
      <c r="J117" t="s">
        <v>20</v>
      </c>
      <c r="K117" t="s">
        <v>20</v>
      </c>
      <c r="L117" t="s">
        <v>20</v>
      </c>
      <c r="M117" t="s">
        <v>20</v>
      </c>
      <c r="N117" t="s">
        <v>20</v>
      </c>
    </row>
    <row r="118" spans="1:14" x14ac:dyDescent="0.2">
      <c r="A118" s="2">
        <v>340454987</v>
      </c>
      <c r="B118" t="s">
        <v>88</v>
      </c>
      <c r="C118" t="s">
        <v>19</v>
      </c>
      <c r="D118" s="2">
        <v>736</v>
      </c>
      <c r="E118" s="2">
        <v>2</v>
      </c>
      <c r="F118" t="s">
        <v>179</v>
      </c>
      <c r="G118" s="16"/>
      <c r="H118" s="2">
        <v>111</v>
      </c>
      <c r="I118" s="2">
        <v>160</v>
      </c>
      <c r="J118" t="s">
        <v>21</v>
      </c>
      <c r="K118" t="s">
        <v>20</v>
      </c>
      <c r="L118" t="s">
        <v>20</v>
      </c>
      <c r="M118" t="s">
        <v>20</v>
      </c>
      <c r="N118" t="s">
        <v>20</v>
      </c>
    </row>
    <row r="119" spans="1:14" x14ac:dyDescent="0.2">
      <c r="A119" s="2">
        <v>340459546</v>
      </c>
      <c r="B119" t="s">
        <v>89</v>
      </c>
      <c r="C119" t="s">
        <v>19</v>
      </c>
      <c r="D119" s="2">
        <v>473</v>
      </c>
      <c r="E119" s="2">
        <v>1</v>
      </c>
      <c r="F119" t="s">
        <v>179</v>
      </c>
      <c r="G119" s="16"/>
      <c r="H119" s="2">
        <v>17</v>
      </c>
      <c r="I119" s="2">
        <v>25</v>
      </c>
      <c r="J119" t="s">
        <v>20</v>
      </c>
      <c r="K119" t="s">
        <v>20</v>
      </c>
      <c r="L119" t="s">
        <v>20</v>
      </c>
      <c r="M119" t="s">
        <v>20</v>
      </c>
      <c r="N119" t="s">
        <v>20</v>
      </c>
    </row>
    <row r="120" spans="1:14" x14ac:dyDescent="0.2">
      <c r="A120" s="2">
        <v>340459546</v>
      </c>
      <c r="B120" t="s">
        <v>89</v>
      </c>
      <c r="C120" t="s">
        <v>19</v>
      </c>
      <c r="D120" s="2">
        <v>28</v>
      </c>
      <c r="E120" s="2">
        <v>1</v>
      </c>
      <c r="F120" t="s">
        <v>179</v>
      </c>
      <c r="G120" s="16"/>
      <c r="H120" s="2">
        <v>6</v>
      </c>
      <c r="I120" s="2">
        <v>25</v>
      </c>
      <c r="J120" t="s">
        <v>20</v>
      </c>
      <c r="K120" t="s">
        <v>20</v>
      </c>
      <c r="L120" t="s">
        <v>20</v>
      </c>
      <c r="M120" t="s">
        <v>20</v>
      </c>
      <c r="N120" t="s">
        <v>20</v>
      </c>
    </row>
    <row r="121" spans="1:14" x14ac:dyDescent="0.2">
      <c r="A121" s="2">
        <v>340459848</v>
      </c>
      <c r="B121" t="s">
        <v>90</v>
      </c>
      <c r="C121" t="s">
        <v>19</v>
      </c>
      <c r="D121" s="2">
        <v>503</v>
      </c>
      <c r="E121" s="2">
        <v>1</v>
      </c>
      <c r="F121" t="s">
        <v>179</v>
      </c>
      <c r="G121" s="16"/>
      <c r="H121" s="2">
        <v>17</v>
      </c>
      <c r="I121" s="2">
        <v>25</v>
      </c>
      <c r="J121" t="s">
        <v>20</v>
      </c>
      <c r="K121" t="s">
        <v>20</v>
      </c>
      <c r="L121" t="s">
        <v>20</v>
      </c>
      <c r="M121" t="s">
        <v>20</v>
      </c>
      <c r="N121" t="s">
        <v>20</v>
      </c>
    </row>
    <row r="122" spans="1:14" x14ac:dyDescent="0.2">
      <c r="A122" s="2">
        <v>340459875</v>
      </c>
      <c r="C122" t="s">
        <v>19</v>
      </c>
      <c r="D122" s="2">
        <v>503</v>
      </c>
      <c r="E122" s="2">
        <v>1</v>
      </c>
      <c r="F122" t="s">
        <v>179</v>
      </c>
      <c r="G122" s="16"/>
      <c r="H122" s="2">
        <v>17</v>
      </c>
      <c r="I122" s="2">
        <v>25</v>
      </c>
      <c r="J122" t="s">
        <v>20</v>
      </c>
      <c r="K122" t="s">
        <v>21</v>
      </c>
      <c r="L122" t="s">
        <v>21</v>
      </c>
      <c r="M122" t="s">
        <v>21</v>
      </c>
      <c r="N122" t="s">
        <v>20</v>
      </c>
    </row>
    <row r="123" spans="1:14" x14ac:dyDescent="0.2">
      <c r="A123" s="2">
        <v>340461222</v>
      </c>
      <c r="B123" t="s">
        <v>91</v>
      </c>
      <c r="C123" t="s">
        <v>19</v>
      </c>
      <c r="D123" s="2">
        <v>442</v>
      </c>
      <c r="E123" s="2">
        <v>1</v>
      </c>
      <c r="F123" t="s">
        <v>179</v>
      </c>
      <c r="G123" s="16"/>
      <c r="H123" s="2">
        <v>17</v>
      </c>
      <c r="I123" s="2">
        <v>25</v>
      </c>
      <c r="J123" t="s">
        <v>20</v>
      </c>
      <c r="K123" t="s">
        <v>20</v>
      </c>
      <c r="L123" t="s">
        <v>20</v>
      </c>
      <c r="M123" t="s">
        <v>20</v>
      </c>
      <c r="N123" t="s">
        <v>20</v>
      </c>
    </row>
    <row r="124" spans="1:14" x14ac:dyDescent="0.2">
      <c r="A124" s="2">
        <v>340461590</v>
      </c>
      <c r="B124" t="s">
        <v>92</v>
      </c>
      <c r="C124" t="s">
        <v>19</v>
      </c>
      <c r="D124" s="2">
        <v>74</v>
      </c>
      <c r="E124" s="2">
        <v>1</v>
      </c>
      <c r="F124" t="s">
        <v>179</v>
      </c>
      <c r="G124" s="16"/>
      <c r="H124" s="2">
        <v>9</v>
      </c>
      <c r="I124" s="2">
        <v>40</v>
      </c>
      <c r="J124" t="s">
        <v>20</v>
      </c>
      <c r="K124" t="s">
        <v>20</v>
      </c>
      <c r="L124" t="s">
        <v>20</v>
      </c>
      <c r="M124" t="s">
        <v>20</v>
      </c>
      <c r="N124" t="s">
        <v>20</v>
      </c>
    </row>
    <row r="125" spans="1:14" x14ac:dyDescent="0.2">
      <c r="A125" s="2">
        <v>340466891</v>
      </c>
      <c r="C125" t="s">
        <v>19</v>
      </c>
      <c r="D125" s="2">
        <v>464</v>
      </c>
      <c r="E125" s="2">
        <v>1</v>
      </c>
      <c r="F125" t="s">
        <v>179</v>
      </c>
      <c r="G125" s="16"/>
      <c r="H125" s="2">
        <v>44</v>
      </c>
      <c r="I125" s="2">
        <v>63</v>
      </c>
      <c r="J125" t="s">
        <v>21</v>
      </c>
      <c r="K125" t="s">
        <v>20</v>
      </c>
      <c r="L125" t="s">
        <v>20</v>
      </c>
      <c r="M125" t="s">
        <v>20</v>
      </c>
      <c r="N125" t="s">
        <v>20</v>
      </c>
    </row>
    <row r="126" spans="1:14" x14ac:dyDescent="0.2">
      <c r="A126" s="2">
        <v>340467669</v>
      </c>
      <c r="C126" t="s">
        <v>19</v>
      </c>
      <c r="D126" s="2">
        <v>464</v>
      </c>
      <c r="E126" s="2">
        <v>1</v>
      </c>
      <c r="F126" t="s">
        <v>179</v>
      </c>
      <c r="G126" s="16"/>
      <c r="H126" s="2">
        <v>55</v>
      </c>
      <c r="I126" s="2">
        <v>80</v>
      </c>
      <c r="J126" t="s">
        <v>21</v>
      </c>
      <c r="K126" t="s">
        <v>20</v>
      </c>
      <c r="L126" t="s">
        <v>20</v>
      </c>
      <c r="M126" t="s">
        <v>20</v>
      </c>
      <c r="N126" t="s">
        <v>20</v>
      </c>
    </row>
    <row r="127" spans="1:14" x14ac:dyDescent="0.2">
      <c r="A127" s="2">
        <v>340468808</v>
      </c>
      <c r="B127" t="s">
        <v>93</v>
      </c>
      <c r="C127" t="s">
        <v>19</v>
      </c>
      <c r="D127" s="2">
        <v>467</v>
      </c>
      <c r="E127" s="2">
        <v>1</v>
      </c>
      <c r="F127" t="s">
        <v>179</v>
      </c>
      <c r="G127" s="16"/>
      <c r="H127" s="2">
        <v>55</v>
      </c>
      <c r="I127" s="2">
        <v>80</v>
      </c>
      <c r="J127" t="s">
        <v>21</v>
      </c>
      <c r="K127" t="s">
        <v>20</v>
      </c>
      <c r="L127" t="s">
        <v>20</v>
      </c>
      <c r="M127" t="s">
        <v>20</v>
      </c>
      <c r="N127" t="s">
        <v>20</v>
      </c>
    </row>
    <row r="128" spans="1:14" x14ac:dyDescent="0.2">
      <c r="A128" s="2">
        <v>340469213</v>
      </c>
      <c r="B128" t="s">
        <v>83</v>
      </c>
      <c r="C128" t="s">
        <v>19</v>
      </c>
      <c r="D128" s="2">
        <v>503</v>
      </c>
      <c r="E128" s="2">
        <v>1</v>
      </c>
      <c r="F128" t="s">
        <v>179</v>
      </c>
      <c r="G128" s="16"/>
      <c r="H128" s="2">
        <v>28</v>
      </c>
      <c r="I128" s="2">
        <v>40</v>
      </c>
      <c r="J128" t="s">
        <v>21</v>
      </c>
      <c r="K128" t="s">
        <v>21</v>
      </c>
      <c r="L128" t="s">
        <v>21</v>
      </c>
      <c r="M128" t="s">
        <v>21</v>
      </c>
      <c r="N128" t="s">
        <v>20</v>
      </c>
    </row>
    <row r="129" spans="1:14" x14ac:dyDescent="0.2">
      <c r="A129" s="2">
        <v>340470725</v>
      </c>
      <c r="C129" t="s">
        <v>19</v>
      </c>
      <c r="D129" s="2">
        <v>510</v>
      </c>
      <c r="E129" s="2">
        <v>1</v>
      </c>
      <c r="F129" t="s">
        <v>179</v>
      </c>
      <c r="G129" s="16"/>
      <c r="H129" s="2">
        <v>44</v>
      </c>
      <c r="I129" s="2">
        <v>63</v>
      </c>
      <c r="J129" t="s">
        <v>21</v>
      </c>
      <c r="K129" t="s">
        <v>21</v>
      </c>
      <c r="L129" t="s">
        <v>21</v>
      </c>
      <c r="M129" t="s">
        <v>21</v>
      </c>
      <c r="N129" t="s">
        <v>20</v>
      </c>
    </row>
    <row r="130" spans="1:14" x14ac:dyDescent="0.2">
      <c r="A130" s="2">
        <v>340473927</v>
      </c>
      <c r="C130" t="s">
        <v>19</v>
      </c>
      <c r="D130" s="2">
        <v>442</v>
      </c>
      <c r="E130" s="2">
        <v>1</v>
      </c>
      <c r="F130" t="s">
        <v>179</v>
      </c>
      <c r="G130" s="16"/>
      <c r="H130" s="2">
        <v>44</v>
      </c>
      <c r="I130" s="2">
        <v>63</v>
      </c>
      <c r="J130" t="s">
        <v>20</v>
      </c>
      <c r="K130" t="s">
        <v>20</v>
      </c>
      <c r="L130" t="s">
        <v>20</v>
      </c>
      <c r="M130" t="s">
        <v>20</v>
      </c>
      <c r="N130" t="s">
        <v>20</v>
      </c>
    </row>
    <row r="131" spans="1:14" x14ac:dyDescent="0.2">
      <c r="A131" s="2">
        <v>340474331</v>
      </c>
      <c r="B131" t="s">
        <v>70</v>
      </c>
      <c r="C131" t="s">
        <v>19</v>
      </c>
      <c r="D131" s="2">
        <v>503</v>
      </c>
      <c r="E131" s="2">
        <v>1</v>
      </c>
      <c r="F131" t="s">
        <v>179</v>
      </c>
      <c r="G131" s="16"/>
      <c r="H131" s="2">
        <v>17</v>
      </c>
      <c r="I131" s="2">
        <v>25</v>
      </c>
      <c r="J131" t="s">
        <v>21</v>
      </c>
      <c r="K131" t="s">
        <v>21</v>
      </c>
      <c r="L131" t="s">
        <v>20</v>
      </c>
      <c r="M131" t="s">
        <v>21</v>
      </c>
      <c r="N131" t="s">
        <v>20</v>
      </c>
    </row>
    <row r="132" spans="1:14" x14ac:dyDescent="0.2">
      <c r="A132" s="2">
        <v>340475561</v>
      </c>
      <c r="C132" t="s">
        <v>19</v>
      </c>
      <c r="D132" s="2">
        <v>467</v>
      </c>
      <c r="E132" s="2">
        <v>1</v>
      </c>
      <c r="F132" t="s">
        <v>179</v>
      </c>
      <c r="G132" s="16"/>
      <c r="H132" s="2">
        <v>44</v>
      </c>
      <c r="I132" s="2">
        <v>63</v>
      </c>
      <c r="J132" t="s">
        <v>21</v>
      </c>
      <c r="K132" t="s">
        <v>20</v>
      </c>
      <c r="L132" t="s">
        <v>20</v>
      </c>
      <c r="M132" t="s">
        <v>20</v>
      </c>
      <c r="N132" t="s">
        <v>20</v>
      </c>
    </row>
    <row r="133" spans="1:14" x14ac:dyDescent="0.2">
      <c r="A133" s="2">
        <v>340475614</v>
      </c>
      <c r="C133" t="s">
        <v>19</v>
      </c>
      <c r="D133" s="2">
        <v>442</v>
      </c>
      <c r="E133" s="2">
        <v>1</v>
      </c>
      <c r="F133" t="s">
        <v>179</v>
      </c>
      <c r="G133" s="16"/>
      <c r="H133" s="2">
        <v>55</v>
      </c>
      <c r="I133" s="2">
        <v>80</v>
      </c>
      <c r="J133" t="s">
        <v>20</v>
      </c>
      <c r="K133" t="s">
        <v>20</v>
      </c>
      <c r="L133" t="s">
        <v>20</v>
      </c>
      <c r="M133" t="s">
        <v>20</v>
      </c>
      <c r="N133" t="s">
        <v>20</v>
      </c>
    </row>
    <row r="134" spans="1:14" x14ac:dyDescent="0.2">
      <c r="A134" s="2">
        <v>340475854</v>
      </c>
      <c r="C134" t="s">
        <v>19</v>
      </c>
      <c r="D134" s="2">
        <v>464</v>
      </c>
      <c r="E134" s="2">
        <v>1</v>
      </c>
      <c r="F134" t="s">
        <v>179</v>
      </c>
      <c r="G134" s="16"/>
      <c r="H134" s="2">
        <v>28</v>
      </c>
      <c r="I134" s="2">
        <v>40</v>
      </c>
      <c r="J134" t="s">
        <v>21</v>
      </c>
      <c r="K134" t="s">
        <v>20</v>
      </c>
      <c r="L134" t="s">
        <v>20</v>
      </c>
      <c r="M134" t="s">
        <v>20</v>
      </c>
      <c r="N134" t="s">
        <v>20</v>
      </c>
    </row>
    <row r="135" spans="1:14" x14ac:dyDescent="0.2">
      <c r="A135" s="2">
        <v>340476086</v>
      </c>
      <c r="B135" t="s">
        <v>94</v>
      </c>
      <c r="C135" t="s">
        <v>19</v>
      </c>
      <c r="D135" s="2">
        <v>503</v>
      </c>
      <c r="E135" s="2">
        <v>1</v>
      </c>
      <c r="F135" t="s">
        <v>179</v>
      </c>
      <c r="G135" s="16"/>
      <c r="H135" s="2">
        <v>55</v>
      </c>
      <c r="I135" s="2">
        <v>80</v>
      </c>
      <c r="J135" t="s">
        <v>21</v>
      </c>
      <c r="K135" t="s">
        <v>21</v>
      </c>
      <c r="L135" t="s">
        <v>21</v>
      </c>
      <c r="M135" t="s">
        <v>21</v>
      </c>
      <c r="N135" t="s">
        <v>20</v>
      </c>
    </row>
    <row r="136" spans="1:14" x14ac:dyDescent="0.2">
      <c r="A136" s="2">
        <v>340476416</v>
      </c>
      <c r="B136" t="s">
        <v>70</v>
      </c>
      <c r="C136" t="s">
        <v>19</v>
      </c>
      <c r="D136" s="2">
        <v>74</v>
      </c>
      <c r="E136" s="2">
        <v>1</v>
      </c>
      <c r="F136" t="s">
        <v>179</v>
      </c>
      <c r="G136" s="16"/>
      <c r="H136" s="2">
        <v>6</v>
      </c>
      <c r="I136" s="2">
        <v>25</v>
      </c>
      <c r="J136" t="s">
        <v>20</v>
      </c>
      <c r="K136" t="s">
        <v>20</v>
      </c>
      <c r="L136" t="s">
        <v>20</v>
      </c>
      <c r="M136" t="s">
        <v>20</v>
      </c>
      <c r="N136" t="s">
        <v>20</v>
      </c>
    </row>
    <row r="137" spans="1:14" x14ac:dyDescent="0.2">
      <c r="A137" s="2">
        <v>340476435</v>
      </c>
      <c r="C137" t="s">
        <v>19</v>
      </c>
      <c r="D137" s="2">
        <v>510</v>
      </c>
      <c r="E137" s="2">
        <v>1</v>
      </c>
      <c r="F137" t="s">
        <v>179</v>
      </c>
      <c r="G137" s="16"/>
      <c r="H137" s="2">
        <v>55</v>
      </c>
      <c r="I137" s="2">
        <v>80</v>
      </c>
      <c r="J137" t="s">
        <v>21</v>
      </c>
      <c r="K137" t="s">
        <v>21</v>
      </c>
      <c r="L137" t="s">
        <v>21</v>
      </c>
      <c r="M137" t="s">
        <v>21</v>
      </c>
      <c r="N137" t="s">
        <v>20</v>
      </c>
    </row>
    <row r="138" spans="1:14" x14ac:dyDescent="0.2">
      <c r="A138" s="2">
        <v>340476458</v>
      </c>
      <c r="B138" t="s">
        <v>70</v>
      </c>
      <c r="C138" t="s">
        <v>19</v>
      </c>
      <c r="D138" s="2">
        <v>26</v>
      </c>
      <c r="E138" s="2">
        <v>1</v>
      </c>
      <c r="F138" t="s">
        <v>179</v>
      </c>
      <c r="G138" s="16"/>
      <c r="H138" s="2">
        <v>9</v>
      </c>
      <c r="I138" s="2">
        <v>40</v>
      </c>
      <c r="J138" t="s">
        <v>20</v>
      </c>
      <c r="K138" t="s">
        <v>20</v>
      </c>
      <c r="L138" t="s">
        <v>20</v>
      </c>
      <c r="M138" t="s">
        <v>20</v>
      </c>
      <c r="N138" t="s">
        <v>20</v>
      </c>
    </row>
    <row r="139" spans="1:14" x14ac:dyDescent="0.2">
      <c r="A139" s="2">
        <v>340477773</v>
      </c>
      <c r="C139" t="s">
        <v>19</v>
      </c>
      <c r="D139" s="2">
        <v>736</v>
      </c>
      <c r="E139" s="2">
        <v>5</v>
      </c>
      <c r="F139" t="s">
        <v>179</v>
      </c>
      <c r="G139" s="16"/>
      <c r="H139" s="2">
        <v>87</v>
      </c>
      <c r="I139" s="2">
        <v>125</v>
      </c>
      <c r="J139" t="s">
        <v>21</v>
      </c>
      <c r="K139" t="s">
        <v>21</v>
      </c>
      <c r="L139" t="s">
        <v>21</v>
      </c>
      <c r="M139" t="s">
        <v>21</v>
      </c>
      <c r="N139" t="s">
        <v>20</v>
      </c>
    </row>
    <row r="140" spans="1:14" x14ac:dyDescent="0.2">
      <c r="A140" s="2">
        <v>340478454</v>
      </c>
      <c r="B140" t="s">
        <v>75</v>
      </c>
      <c r="C140" t="s">
        <v>19</v>
      </c>
      <c r="D140" s="2">
        <v>467</v>
      </c>
      <c r="E140" s="2">
        <v>1</v>
      </c>
      <c r="F140" t="s">
        <v>179</v>
      </c>
      <c r="G140" s="16"/>
      <c r="H140" s="2">
        <v>28</v>
      </c>
      <c r="I140" s="2">
        <v>40</v>
      </c>
      <c r="J140" t="s">
        <v>21</v>
      </c>
      <c r="K140" t="s">
        <v>20</v>
      </c>
      <c r="L140" t="s">
        <v>20</v>
      </c>
      <c r="M140" t="s">
        <v>20</v>
      </c>
      <c r="N140" t="s">
        <v>20</v>
      </c>
    </row>
    <row r="141" spans="1:14" x14ac:dyDescent="0.2">
      <c r="A141" s="2">
        <v>340478671</v>
      </c>
      <c r="B141" t="s">
        <v>75</v>
      </c>
      <c r="C141" t="s">
        <v>19</v>
      </c>
      <c r="D141" s="2">
        <v>510</v>
      </c>
      <c r="E141" s="2">
        <v>1</v>
      </c>
      <c r="F141" t="s">
        <v>179</v>
      </c>
      <c r="G141" s="16"/>
      <c r="H141" s="2">
        <v>28</v>
      </c>
      <c r="I141" s="2">
        <v>40</v>
      </c>
      <c r="J141" t="s">
        <v>21</v>
      </c>
      <c r="K141" t="s">
        <v>21</v>
      </c>
      <c r="L141" t="s">
        <v>21</v>
      </c>
      <c r="M141" t="s">
        <v>21</v>
      </c>
      <c r="N141" t="s">
        <v>20</v>
      </c>
    </row>
    <row r="142" spans="1:14" x14ac:dyDescent="0.2">
      <c r="A142" s="2">
        <v>340478996</v>
      </c>
      <c r="C142" t="s">
        <v>19</v>
      </c>
      <c r="D142" s="2">
        <v>464</v>
      </c>
      <c r="E142" s="2">
        <v>1</v>
      </c>
      <c r="F142" t="s">
        <v>179</v>
      </c>
      <c r="G142" s="16"/>
      <c r="H142" s="2">
        <v>55</v>
      </c>
      <c r="I142" s="2">
        <v>80</v>
      </c>
      <c r="J142" t="s">
        <v>21</v>
      </c>
      <c r="K142" t="s">
        <v>20</v>
      </c>
      <c r="L142" t="s">
        <v>20</v>
      </c>
      <c r="M142" t="s">
        <v>20</v>
      </c>
      <c r="N142" t="s">
        <v>20</v>
      </c>
    </row>
    <row r="143" spans="1:14" x14ac:dyDescent="0.2">
      <c r="A143" s="2">
        <v>340479217</v>
      </c>
      <c r="C143" t="s">
        <v>19</v>
      </c>
      <c r="D143" s="2">
        <v>735</v>
      </c>
      <c r="E143" s="2">
        <v>4</v>
      </c>
      <c r="F143" t="s">
        <v>179</v>
      </c>
      <c r="G143" s="16"/>
      <c r="H143" s="2">
        <v>69</v>
      </c>
      <c r="I143" s="2">
        <v>100</v>
      </c>
      <c r="J143" t="s">
        <v>21</v>
      </c>
      <c r="K143" t="s">
        <v>20</v>
      </c>
      <c r="L143" t="s">
        <v>20</v>
      </c>
      <c r="M143" t="s">
        <v>20</v>
      </c>
      <c r="N143" t="s">
        <v>20</v>
      </c>
    </row>
    <row r="144" spans="1:14" x14ac:dyDescent="0.2">
      <c r="A144" s="2">
        <v>340479532</v>
      </c>
      <c r="B144" t="s">
        <v>75</v>
      </c>
      <c r="C144" t="s">
        <v>19</v>
      </c>
      <c r="D144" s="2">
        <v>510</v>
      </c>
      <c r="E144" s="2">
        <v>1</v>
      </c>
      <c r="F144" t="s">
        <v>179</v>
      </c>
      <c r="G144" s="16"/>
      <c r="H144" s="2">
        <v>44</v>
      </c>
      <c r="I144" s="2">
        <v>63</v>
      </c>
      <c r="J144" t="s">
        <v>21</v>
      </c>
      <c r="K144" t="s">
        <v>21</v>
      </c>
      <c r="L144" t="s">
        <v>21</v>
      </c>
      <c r="M144" t="s">
        <v>21</v>
      </c>
      <c r="N144" t="s">
        <v>20</v>
      </c>
    </row>
    <row r="145" spans="1:14" x14ac:dyDescent="0.2">
      <c r="A145" s="2">
        <v>340481069</v>
      </c>
      <c r="C145" t="s">
        <v>19</v>
      </c>
      <c r="D145" s="2">
        <v>510</v>
      </c>
      <c r="E145" s="2">
        <v>1</v>
      </c>
      <c r="F145" t="s">
        <v>179</v>
      </c>
      <c r="G145" s="16"/>
      <c r="H145" s="2">
        <v>28</v>
      </c>
      <c r="I145" s="2">
        <v>40</v>
      </c>
      <c r="J145" t="s">
        <v>21</v>
      </c>
      <c r="K145" t="s">
        <v>21</v>
      </c>
      <c r="L145" t="s">
        <v>21</v>
      </c>
      <c r="M145" t="s">
        <v>21</v>
      </c>
      <c r="N145" t="s">
        <v>20</v>
      </c>
    </row>
    <row r="146" spans="1:14" x14ac:dyDescent="0.2">
      <c r="A146" s="2">
        <v>340481106</v>
      </c>
      <c r="B146" t="s">
        <v>70</v>
      </c>
      <c r="C146" t="s">
        <v>19</v>
      </c>
      <c r="D146" s="2">
        <v>66</v>
      </c>
      <c r="E146" s="2">
        <v>1</v>
      </c>
      <c r="F146" t="s">
        <v>179</v>
      </c>
      <c r="G146" s="16"/>
      <c r="H146" s="2">
        <v>6</v>
      </c>
      <c r="I146" s="2">
        <v>25</v>
      </c>
      <c r="J146" t="s">
        <v>21</v>
      </c>
      <c r="K146" t="s">
        <v>21</v>
      </c>
      <c r="L146" t="s">
        <v>21</v>
      </c>
      <c r="M146" t="s">
        <v>21</v>
      </c>
      <c r="N146" t="s">
        <v>20</v>
      </c>
    </row>
    <row r="147" spans="1:14" x14ac:dyDescent="0.2">
      <c r="A147" s="2">
        <v>340481145</v>
      </c>
      <c r="C147" t="s">
        <v>19</v>
      </c>
      <c r="D147" s="2">
        <v>735</v>
      </c>
      <c r="E147" s="2">
        <v>2</v>
      </c>
      <c r="F147" t="s">
        <v>179</v>
      </c>
      <c r="G147" s="16"/>
      <c r="H147" s="2">
        <v>111</v>
      </c>
      <c r="I147" s="2">
        <v>160</v>
      </c>
      <c r="J147" t="s">
        <v>21</v>
      </c>
      <c r="K147" t="s">
        <v>20</v>
      </c>
      <c r="L147" t="s">
        <v>20</v>
      </c>
      <c r="M147" t="s">
        <v>20</v>
      </c>
      <c r="N147" t="s">
        <v>20</v>
      </c>
    </row>
    <row r="148" spans="1:14" x14ac:dyDescent="0.2">
      <c r="A148" s="2">
        <v>340481145</v>
      </c>
      <c r="C148" t="s">
        <v>19</v>
      </c>
      <c r="D148" s="2">
        <v>735</v>
      </c>
      <c r="E148" s="2">
        <v>2</v>
      </c>
      <c r="F148" t="s">
        <v>179</v>
      </c>
      <c r="G148" s="16"/>
      <c r="H148" s="2">
        <v>111</v>
      </c>
      <c r="I148" s="2">
        <v>160</v>
      </c>
      <c r="J148" t="s">
        <v>21</v>
      </c>
      <c r="K148" t="s">
        <v>20</v>
      </c>
      <c r="L148" t="s">
        <v>20</v>
      </c>
      <c r="M148" t="s">
        <v>20</v>
      </c>
      <c r="N148" t="s">
        <v>20</v>
      </c>
    </row>
    <row r="149" spans="1:14" x14ac:dyDescent="0.2">
      <c r="A149" s="2">
        <v>340481145</v>
      </c>
      <c r="C149" t="s">
        <v>19</v>
      </c>
      <c r="D149" s="2">
        <v>735</v>
      </c>
      <c r="E149" s="2">
        <v>2</v>
      </c>
      <c r="F149" t="s">
        <v>179</v>
      </c>
      <c r="G149" s="16"/>
      <c r="H149" s="2">
        <v>139</v>
      </c>
      <c r="I149" s="2">
        <v>160</v>
      </c>
      <c r="J149" t="s">
        <v>21</v>
      </c>
      <c r="K149" t="s">
        <v>20</v>
      </c>
      <c r="L149" t="s">
        <v>20</v>
      </c>
      <c r="M149" t="s">
        <v>20</v>
      </c>
      <c r="N149" t="s">
        <v>20</v>
      </c>
    </row>
    <row r="150" spans="1:14" x14ac:dyDescent="0.2">
      <c r="A150" s="2">
        <v>340481176</v>
      </c>
      <c r="C150" t="s">
        <v>19</v>
      </c>
      <c r="D150" s="2">
        <v>503</v>
      </c>
      <c r="E150" s="2">
        <v>1</v>
      </c>
      <c r="F150" t="s">
        <v>179</v>
      </c>
      <c r="G150" s="16"/>
      <c r="H150" s="2">
        <v>55</v>
      </c>
      <c r="I150" s="2">
        <v>80</v>
      </c>
      <c r="J150" t="s">
        <v>21</v>
      </c>
      <c r="K150" t="s">
        <v>21</v>
      </c>
      <c r="L150" t="s">
        <v>21</v>
      </c>
      <c r="M150" t="s">
        <v>21</v>
      </c>
      <c r="N150" t="s">
        <v>20</v>
      </c>
    </row>
    <row r="151" spans="1:14" x14ac:dyDescent="0.2">
      <c r="A151" s="2">
        <v>340481224</v>
      </c>
      <c r="B151" t="s">
        <v>75</v>
      </c>
      <c r="C151" t="s">
        <v>19</v>
      </c>
      <c r="D151" s="2">
        <v>528</v>
      </c>
      <c r="E151" s="2">
        <v>1</v>
      </c>
      <c r="F151" t="s">
        <v>179</v>
      </c>
      <c r="G151" s="16"/>
      <c r="H151" s="2">
        <v>55</v>
      </c>
      <c r="I151" s="2">
        <v>80</v>
      </c>
      <c r="J151" t="s">
        <v>20</v>
      </c>
      <c r="K151" t="s">
        <v>20</v>
      </c>
      <c r="L151" t="s">
        <v>20</v>
      </c>
      <c r="M151" t="s">
        <v>20</v>
      </c>
      <c r="N151" t="s">
        <v>20</v>
      </c>
    </row>
    <row r="152" spans="1:14" x14ac:dyDescent="0.2">
      <c r="A152" s="2">
        <v>340482249</v>
      </c>
      <c r="B152" t="s">
        <v>75</v>
      </c>
      <c r="C152" t="s">
        <v>19</v>
      </c>
      <c r="D152" s="2">
        <v>503</v>
      </c>
      <c r="E152" s="2">
        <v>1</v>
      </c>
      <c r="F152" t="s">
        <v>179</v>
      </c>
      <c r="G152" s="16"/>
      <c r="H152" s="2">
        <v>55</v>
      </c>
      <c r="I152" s="2">
        <v>80</v>
      </c>
      <c r="J152" t="s">
        <v>21</v>
      </c>
      <c r="K152" t="s">
        <v>21</v>
      </c>
      <c r="L152" t="s">
        <v>21</v>
      </c>
      <c r="M152" t="s">
        <v>21</v>
      </c>
      <c r="N152" t="s">
        <v>20</v>
      </c>
    </row>
    <row r="153" spans="1:14" x14ac:dyDescent="0.2">
      <c r="A153" s="2">
        <v>340482314</v>
      </c>
      <c r="B153" t="s">
        <v>95</v>
      </c>
      <c r="C153" t="s">
        <v>19</v>
      </c>
      <c r="D153" s="2">
        <v>441</v>
      </c>
      <c r="E153" s="2">
        <v>1</v>
      </c>
      <c r="F153" t="s">
        <v>179</v>
      </c>
      <c r="G153" s="16"/>
      <c r="H153" s="2">
        <v>44</v>
      </c>
      <c r="I153" s="2">
        <v>63</v>
      </c>
      <c r="J153" t="s">
        <v>20</v>
      </c>
      <c r="K153" t="s">
        <v>20</v>
      </c>
      <c r="L153" t="s">
        <v>20</v>
      </c>
      <c r="M153" t="s">
        <v>20</v>
      </c>
      <c r="N153" t="s">
        <v>20</v>
      </c>
    </row>
    <row r="154" spans="1:14" x14ac:dyDescent="0.2">
      <c r="A154" s="2">
        <v>340482800</v>
      </c>
      <c r="B154" t="s">
        <v>75</v>
      </c>
      <c r="C154" t="s">
        <v>19</v>
      </c>
      <c r="D154" s="2">
        <v>467</v>
      </c>
      <c r="E154" s="2">
        <v>1</v>
      </c>
      <c r="F154" t="s">
        <v>179</v>
      </c>
      <c r="G154" s="16"/>
      <c r="H154" s="2">
        <v>55</v>
      </c>
      <c r="I154" s="2">
        <v>80</v>
      </c>
      <c r="J154" t="s">
        <v>21</v>
      </c>
      <c r="K154" t="s">
        <v>20</v>
      </c>
      <c r="L154" t="s">
        <v>20</v>
      </c>
      <c r="M154" t="s">
        <v>20</v>
      </c>
      <c r="N154" t="s">
        <v>20</v>
      </c>
    </row>
    <row r="155" spans="1:14" x14ac:dyDescent="0.2">
      <c r="A155" s="2">
        <v>340482853</v>
      </c>
      <c r="B155" t="s">
        <v>96</v>
      </c>
      <c r="C155" t="s">
        <v>19</v>
      </c>
      <c r="D155" s="2">
        <v>464</v>
      </c>
      <c r="E155" s="2">
        <v>1</v>
      </c>
      <c r="F155" t="s">
        <v>179</v>
      </c>
      <c r="G155" s="16"/>
      <c r="H155" s="2">
        <v>69</v>
      </c>
      <c r="I155" s="2">
        <v>100</v>
      </c>
      <c r="J155" t="s">
        <v>21</v>
      </c>
      <c r="K155" t="s">
        <v>20</v>
      </c>
      <c r="L155" t="s">
        <v>20</v>
      </c>
      <c r="M155" t="s">
        <v>20</v>
      </c>
      <c r="N155" t="s">
        <v>20</v>
      </c>
    </row>
    <row r="156" spans="1:14" x14ac:dyDescent="0.2">
      <c r="A156" s="2">
        <v>340483894</v>
      </c>
      <c r="C156" t="s">
        <v>19</v>
      </c>
      <c r="D156" s="2">
        <v>62</v>
      </c>
      <c r="E156" s="2">
        <v>1</v>
      </c>
      <c r="F156" t="s">
        <v>179</v>
      </c>
      <c r="G156" s="16"/>
      <c r="H156" s="2">
        <v>6</v>
      </c>
      <c r="I156" s="2">
        <v>25</v>
      </c>
      <c r="J156" t="s">
        <v>21</v>
      </c>
      <c r="K156" t="s">
        <v>21</v>
      </c>
      <c r="L156" t="s">
        <v>21</v>
      </c>
      <c r="M156" t="s">
        <v>21</v>
      </c>
      <c r="N156" t="s">
        <v>20</v>
      </c>
    </row>
    <row r="157" spans="1:14" x14ac:dyDescent="0.2">
      <c r="A157" s="2">
        <v>340484294</v>
      </c>
      <c r="B157" t="s">
        <v>70</v>
      </c>
      <c r="C157" t="s">
        <v>19</v>
      </c>
      <c r="D157" s="2">
        <v>62</v>
      </c>
      <c r="E157" s="2">
        <v>1</v>
      </c>
      <c r="F157" t="s">
        <v>179</v>
      </c>
      <c r="G157" s="16"/>
      <c r="H157" s="2">
        <v>6</v>
      </c>
      <c r="I157" s="2">
        <v>25</v>
      </c>
      <c r="J157" t="s">
        <v>21</v>
      </c>
      <c r="K157" t="s">
        <v>21</v>
      </c>
      <c r="L157" t="s">
        <v>21</v>
      </c>
      <c r="M157" t="s">
        <v>21</v>
      </c>
      <c r="N157" t="s">
        <v>20</v>
      </c>
    </row>
    <row r="158" spans="1:14" x14ac:dyDescent="0.2">
      <c r="A158" s="2">
        <v>340485073</v>
      </c>
      <c r="B158" t="s">
        <v>97</v>
      </c>
      <c r="C158" t="s">
        <v>19</v>
      </c>
      <c r="D158" s="2">
        <v>736</v>
      </c>
      <c r="E158" s="2">
        <v>5</v>
      </c>
      <c r="F158" t="s">
        <v>179</v>
      </c>
      <c r="G158" s="16"/>
      <c r="H158" s="2">
        <v>346</v>
      </c>
      <c r="I158" s="2">
        <v>500</v>
      </c>
      <c r="J158" t="s">
        <v>21</v>
      </c>
      <c r="K158" t="s">
        <v>21</v>
      </c>
      <c r="L158" t="s">
        <v>21</v>
      </c>
      <c r="M158" t="s">
        <v>21</v>
      </c>
      <c r="N158" t="s">
        <v>20</v>
      </c>
    </row>
    <row r="159" spans="1:14" x14ac:dyDescent="0.2">
      <c r="A159" s="2">
        <v>340485116</v>
      </c>
      <c r="C159" t="s">
        <v>19</v>
      </c>
      <c r="D159" s="2">
        <v>736</v>
      </c>
      <c r="E159" s="2">
        <v>4</v>
      </c>
      <c r="F159" t="s">
        <v>179</v>
      </c>
      <c r="G159" s="16"/>
      <c r="H159" s="2">
        <v>218</v>
      </c>
      <c r="I159" s="2">
        <v>315</v>
      </c>
      <c r="J159" t="s">
        <v>21</v>
      </c>
      <c r="K159" t="s">
        <v>20</v>
      </c>
      <c r="L159" t="s">
        <v>20</v>
      </c>
      <c r="M159" t="s">
        <v>20</v>
      </c>
      <c r="N159" t="s">
        <v>20</v>
      </c>
    </row>
    <row r="160" spans="1:14" x14ac:dyDescent="0.2">
      <c r="A160" s="2">
        <v>340485613</v>
      </c>
      <c r="B160" t="s">
        <v>75</v>
      </c>
      <c r="C160" t="s">
        <v>19</v>
      </c>
      <c r="D160" s="2">
        <v>503</v>
      </c>
      <c r="E160" s="2">
        <v>1</v>
      </c>
      <c r="F160" t="s">
        <v>179</v>
      </c>
      <c r="G160" s="16"/>
      <c r="H160" s="2">
        <v>28</v>
      </c>
      <c r="I160" s="2">
        <v>40</v>
      </c>
      <c r="J160" t="s">
        <v>21</v>
      </c>
      <c r="K160" t="s">
        <v>21</v>
      </c>
      <c r="L160" t="s">
        <v>21</v>
      </c>
      <c r="M160" t="s">
        <v>21</v>
      </c>
      <c r="N160" t="s">
        <v>20</v>
      </c>
    </row>
    <row r="161" spans="1:14" x14ac:dyDescent="0.2">
      <c r="A161" s="2">
        <v>340485908</v>
      </c>
      <c r="B161" t="s">
        <v>98</v>
      </c>
      <c r="C161" t="s">
        <v>19</v>
      </c>
      <c r="D161" s="2">
        <v>464</v>
      </c>
      <c r="E161" s="2">
        <v>1</v>
      </c>
      <c r="F161" t="s">
        <v>179</v>
      </c>
      <c r="G161" s="16"/>
      <c r="H161" s="2">
        <v>55</v>
      </c>
      <c r="I161" s="2">
        <v>80</v>
      </c>
      <c r="J161" t="s">
        <v>21</v>
      </c>
      <c r="K161" t="s">
        <v>20</v>
      </c>
      <c r="L161" t="s">
        <v>20</v>
      </c>
      <c r="M161" t="s">
        <v>20</v>
      </c>
      <c r="N161" t="s">
        <v>20</v>
      </c>
    </row>
    <row r="162" spans="1:14" x14ac:dyDescent="0.2">
      <c r="A162" s="2">
        <v>340486433</v>
      </c>
      <c r="B162" t="s">
        <v>17</v>
      </c>
      <c r="C162" t="s">
        <v>19</v>
      </c>
      <c r="D162" s="2">
        <v>441</v>
      </c>
      <c r="E162" s="2">
        <v>1</v>
      </c>
      <c r="F162" t="s">
        <v>179</v>
      </c>
      <c r="G162" s="16"/>
      <c r="H162" s="2">
        <v>28</v>
      </c>
      <c r="I162" s="2">
        <v>40</v>
      </c>
      <c r="J162" t="s">
        <v>20</v>
      </c>
      <c r="K162" t="s">
        <v>20</v>
      </c>
      <c r="L162" t="s">
        <v>20</v>
      </c>
      <c r="M162" t="s">
        <v>20</v>
      </c>
      <c r="N162" t="s">
        <v>20</v>
      </c>
    </row>
    <row r="163" spans="1:14" x14ac:dyDescent="0.2">
      <c r="A163" s="2">
        <v>340488439</v>
      </c>
      <c r="B163" t="s">
        <v>99</v>
      </c>
      <c r="C163" t="s">
        <v>19</v>
      </c>
      <c r="D163" s="2">
        <v>464</v>
      </c>
      <c r="E163" s="2">
        <v>1</v>
      </c>
      <c r="F163" t="s">
        <v>179</v>
      </c>
      <c r="G163" s="16"/>
      <c r="H163" s="2">
        <v>55</v>
      </c>
      <c r="I163" s="2">
        <v>80</v>
      </c>
      <c r="J163" t="s">
        <v>21</v>
      </c>
      <c r="K163" t="s">
        <v>20</v>
      </c>
      <c r="L163" t="s">
        <v>20</v>
      </c>
      <c r="M163" t="s">
        <v>20</v>
      </c>
      <c r="N163" t="s">
        <v>20</v>
      </c>
    </row>
    <row r="164" spans="1:14" x14ac:dyDescent="0.2">
      <c r="A164" s="2">
        <v>340488855</v>
      </c>
      <c r="C164" t="s">
        <v>19</v>
      </c>
      <c r="D164" s="2">
        <v>737</v>
      </c>
      <c r="E164" s="2">
        <v>4</v>
      </c>
      <c r="F164" t="s">
        <v>179</v>
      </c>
      <c r="G164" s="16"/>
      <c r="H164" s="2">
        <v>218</v>
      </c>
      <c r="I164" s="2">
        <v>160</v>
      </c>
      <c r="J164" t="s">
        <v>21</v>
      </c>
      <c r="K164" t="s">
        <v>21</v>
      </c>
      <c r="L164" t="s">
        <v>21</v>
      </c>
      <c r="M164" t="s">
        <v>21</v>
      </c>
      <c r="N164" t="s">
        <v>20</v>
      </c>
    </row>
    <row r="165" spans="1:14" x14ac:dyDescent="0.2">
      <c r="A165" s="2">
        <v>340488993</v>
      </c>
      <c r="B165" t="s">
        <v>100</v>
      </c>
      <c r="C165" t="s">
        <v>19</v>
      </c>
      <c r="D165" s="2">
        <v>441</v>
      </c>
      <c r="E165" s="2">
        <v>1</v>
      </c>
      <c r="F165" t="s">
        <v>179</v>
      </c>
      <c r="G165" s="16"/>
      <c r="H165" s="2">
        <v>55</v>
      </c>
      <c r="I165" s="2">
        <v>80</v>
      </c>
      <c r="J165" t="s">
        <v>20</v>
      </c>
      <c r="K165" t="s">
        <v>20</v>
      </c>
      <c r="L165" t="s">
        <v>20</v>
      </c>
      <c r="M165" t="s">
        <v>20</v>
      </c>
      <c r="N165" t="s">
        <v>20</v>
      </c>
    </row>
    <row r="166" spans="1:14" x14ac:dyDescent="0.2">
      <c r="A166" s="2">
        <v>340489118</v>
      </c>
      <c r="B166" t="s">
        <v>45</v>
      </c>
      <c r="C166" t="s">
        <v>19</v>
      </c>
      <c r="D166" s="2">
        <v>738</v>
      </c>
      <c r="E166" s="2">
        <v>5</v>
      </c>
      <c r="F166" t="s">
        <v>179</v>
      </c>
      <c r="G166" s="16"/>
      <c r="H166" s="2">
        <v>173</v>
      </c>
      <c r="I166" s="2">
        <v>63</v>
      </c>
      <c r="J166" t="s">
        <v>21</v>
      </c>
      <c r="K166" t="s">
        <v>21</v>
      </c>
      <c r="L166" t="s">
        <v>21</v>
      </c>
      <c r="M166" t="s">
        <v>21</v>
      </c>
      <c r="N166" t="s">
        <v>20</v>
      </c>
    </row>
    <row r="167" spans="1:14" x14ac:dyDescent="0.2">
      <c r="A167" s="2">
        <v>340489285</v>
      </c>
      <c r="B167" t="s">
        <v>75</v>
      </c>
      <c r="C167" t="s">
        <v>19</v>
      </c>
      <c r="D167" s="2">
        <v>464</v>
      </c>
      <c r="E167" s="2">
        <v>1</v>
      </c>
      <c r="F167" t="s">
        <v>179</v>
      </c>
      <c r="G167" s="16"/>
      <c r="H167" s="2">
        <v>55</v>
      </c>
      <c r="I167" s="2">
        <v>80</v>
      </c>
      <c r="J167" t="s">
        <v>21</v>
      </c>
      <c r="K167" t="s">
        <v>20</v>
      </c>
      <c r="L167" t="s">
        <v>20</v>
      </c>
      <c r="M167" t="s">
        <v>20</v>
      </c>
      <c r="N167" t="s">
        <v>20</v>
      </c>
    </row>
    <row r="168" spans="1:14" x14ac:dyDescent="0.2">
      <c r="A168" s="2">
        <v>340491845</v>
      </c>
      <c r="C168" t="s">
        <v>19</v>
      </c>
      <c r="D168" s="2">
        <v>736</v>
      </c>
      <c r="E168" s="2">
        <v>6</v>
      </c>
      <c r="F168" t="s">
        <v>179</v>
      </c>
      <c r="G168" s="16"/>
      <c r="H168" s="2">
        <v>436</v>
      </c>
      <c r="I168" s="2">
        <v>630</v>
      </c>
      <c r="J168" t="s">
        <v>21</v>
      </c>
      <c r="K168" t="s">
        <v>20</v>
      </c>
      <c r="L168" t="s">
        <v>20</v>
      </c>
      <c r="M168" t="s">
        <v>20</v>
      </c>
      <c r="N168" t="s">
        <v>20</v>
      </c>
    </row>
    <row r="169" spans="1:14" x14ac:dyDescent="0.2">
      <c r="A169" s="2">
        <v>340492491</v>
      </c>
      <c r="B169" t="s">
        <v>101</v>
      </c>
      <c r="C169" t="s">
        <v>19</v>
      </c>
      <c r="D169" s="2">
        <v>473</v>
      </c>
      <c r="E169" s="2">
        <v>1</v>
      </c>
      <c r="F169" t="s">
        <v>179</v>
      </c>
      <c r="G169" s="16"/>
      <c r="H169" s="2">
        <v>44</v>
      </c>
      <c r="I169" s="2">
        <v>63</v>
      </c>
      <c r="J169" t="s">
        <v>21</v>
      </c>
      <c r="K169" t="s">
        <v>20</v>
      </c>
      <c r="L169" t="s">
        <v>20</v>
      </c>
      <c r="M169" t="s">
        <v>20</v>
      </c>
      <c r="N169" t="s">
        <v>20</v>
      </c>
    </row>
    <row r="170" spans="1:14" x14ac:dyDescent="0.2">
      <c r="A170" s="2">
        <v>340492892</v>
      </c>
      <c r="B170" t="s">
        <v>17</v>
      </c>
      <c r="C170" t="s">
        <v>19</v>
      </c>
      <c r="D170" s="2">
        <v>467</v>
      </c>
      <c r="E170" s="2">
        <v>1</v>
      </c>
      <c r="F170" t="s">
        <v>179</v>
      </c>
      <c r="G170" s="16"/>
      <c r="H170" s="2">
        <v>55</v>
      </c>
      <c r="I170" s="2">
        <v>80</v>
      </c>
      <c r="J170" t="s">
        <v>21</v>
      </c>
      <c r="K170" t="s">
        <v>20</v>
      </c>
      <c r="L170" t="s">
        <v>20</v>
      </c>
      <c r="M170" t="s">
        <v>20</v>
      </c>
      <c r="N170" t="s">
        <v>20</v>
      </c>
    </row>
    <row r="171" spans="1:14" x14ac:dyDescent="0.2">
      <c r="A171" s="2">
        <v>340493399</v>
      </c>
      <c r="C171" t="s">
        <v>19</v>
      </c>
      <c r="D171" s="2">
        <v>735</v>
      </c>
      <c r="E171" s="2">
        <v>4</v>
      </c>
      <c r="F171" t="s">
        <v>179</v>
      </c>
      <c r="G171" s="16"/>
      <c r="H171" s="2">
        <v>173</v>
      </c>
      <c r="I171" s="2">
        <v>250</v>
      </c>
      <c r="J171" t="s">
        <v>21</v>
      </c>
      <c r="K171" t="s">
        <v>20</v>
      </c>
      <c r="L171" t="s">
        <v>20</v>
      </c>
      <c r="M171" t="s">
        <v>20</v>
      </c>
      <c r="N171" t="s">
        <v>20</v>
      </c>
    </row>
    <row r="172" spans="1:14" x14ac:dyDescent="0.2">
      <c r="A172" s="2">
        <v>340494743</v>
      </c>
      <c r="B172" t="s">
        <v>41</v>
      </c>
      <c r="C172" t="s">
        <v>19</v>
      </c>
      <c r="D172" s="2">
        <v>467</v>
      </c>
      <c r="E172" s="2">
        <v>1</v>
      </c>
      <c r="F172" t="s">
        <v>179</v>
      </c>
      <c r="G172" s="16"/>
      <c r="H172" s="2">
        <v>44</v>
      </c>
      <c r="I172" s="2">
        <v>63</v>
      </c>
      <c r="J172" t="s">
        <v>21</v>
      </c>
      <c r="K172" t="s">
        <v>20</v>
      </c>
      <c r="L172" t="s">
        <v>20</v>
      </c>
      <c r="M172" t="s">
        <v>20</v>
      </c>
      <c r="N172" t="s">
        <v>20</v>
      </c>
    </row>
    <row r="173" spans="1:14" x14ac:dyDescent="0.2">
      <c r="A173" s="2">
        <v>340494917</v>
      </c>
      <c r="B173" t="s">
        <v>102</v>
      </c>
      <c r="C173" t="s">
        <v>19</v>
      </c>
      <c r="D173" s="2">
        <v>739</v>
      </c>
      <c r="E173" s="2">
        <v>5</v>
      </c>
      <c r="F173" t="s">
        <v>179</v>
      </c>
      <c r="G173" s="16"/>
      <c r="H173" s="2">
        <v>87</v>
      </c>
      <c r="I173" s="2">
        <v>125</v>
      </c>
      <c r="J173" t="s">
        <v>21</v>
      </c>
      <c r="K173" t="s">
        <v>21</v>
      </c>
      <c r="L173" t="s">
        <v>21</v>
      </c>
      <c r="M173" t="s">
        <v>21</v>
      </c>
      <c r="N173" t="s">
        <v>20</v>
      </c>
    </row>
    <row r="174" spans="1:14" x14ac:dyDescent="0.2">
      <c r="A174" s="2">
        <v>340494937</v>
      </c>
      <c r="B174" t="s">
        <v>84</v>
      </c>
      <c r="C174" t="s">
        <v>19</v>
      </c>
      <c r="D174" s="2">
        <v>510</v>
      </c>
      <c r="E174" s="2">
        <v>1</v>
      </c>
      <c r="F174" t="s">
        <v>179</v>
      </c>
      <c r="G174" s="16"/>
      <c r="H174" s="2">
        <v>28</v>
      </c>
      <c r="I174" s="2">
        <v>40</v>
      </c>
      <c r="J174" t="s">
        <v>21</v>
      </c>
      <c r="K174" t="s">
        <v>21</v>
      </c>
      <c r="L174" t="s">
        <v>21</v>
      </c>
      <c r="M174" t="s">
        <v>21</v>
      </c>
      <c r="N174" t="s">
        <v>20</v>
      </c>
    </row>
    <row r="175" spans="1:14" x14ac:dyDescent="0.2">
      <c r="A175" s="2">
        <v>340495337</v>
      </c>
      <c r="B175" t="s">
        <v>75</v>
      </c>
      <c r="C175" t="s">
        <v>19</v>
      </c>
      <c r="D175" s="2">
        <v>736</v>
      </c>
      <c r="E175" s="2">
        <v>5</v>
      </c>
      <c r="F175" t="s">
        <v>179</v>
      </c>
      <c r="G175" s="16"/>
      <c r="H175" s="2">
        <v>87</v>
      </c>
      <c r="I175" s="2">
        <v>125</v>
      </c>
      <c r="J175" t="s">
        <v>21</v>
      </c>
      <c r="K175" t="s">
        <v>20</v>
      </c>
      <c r="L175" t="s">
        <v>20</v>
      </c>
      <c r="M175" t="s">
        <v>20</v>
      </c>
      <c r="N175" t="s">
        <v>20</v>
      </c>
    </row>
    <row r="176" spans="1:14" x14ac:dyDescent="0.2">
      <c r="A176" s="2">
        <v>340495811</v>
      </c>
      <c r="B176" t="s">
        <v>17</v>
      </c>
      <c r="C176" t="s">
        <v>19</v>
      </c>
      <c r="D176" s="2">
        <v>467</v>
      </c>
      <c r="E176" s="2">
        <v>1</v>
      </c>
      <c r="F176" t="s">
        <v>179</v>
      </c>
      <c r="G176" s="16"/>
      <c r="H176" s="2">
        <v>28</v>
      </c>
      <c r="I176" s="2">
        <v>40</v>
      </c>
      <c r="J176" t="s">
        <v>21</v>
      </c>
      <c r="K176" t="s">
        <v>20</v>
      </c>
      <c r="L176" t="s">
        <v>20</v>
      </c>
      <c r="M176" t="s">
        <v>20</v>
      </c>
      <c r="N176" t="s">
        <v>20</v>
      </c>
    </row>
    <row r="177" spans="1:14" x14ac:dyDescent="0.2">
      <c r="A177" s="2">
        <v>340495825</v>
      </c>
      <c r="B177" t="s">
        <v>17</v>
      </c>
      <c r="C177" t="s">
        <v>19</v>
      </c>
      <c r="D177" s="2">
        <v>473</v>
      </c>
      <c r="E177" s="2">
        <v>1</v>
      </c>
      <c r="F177" t="s">
        <v>179</v>
      </c>
      <c r="G177" s="16"/>
      <c r="H177" s="2">
        <v>69</v>
      </c>
      <c r="I177" s="2">
        <v>40</v>
      </c>
      <c r="J177" t="s">
        <v>20</v>
      </c>
      <c r="K177" t="s">
        <v>20</v>
      </c>
      <c r="L177" t="s">
        <v>20</v>
      </c>
      <c r="M177" t="s">
        <v>20</v>
      </c>
      <c r="N177" t="s">
        <v>20</v>
      </c>
    </row>
    <row r="178" spans="1:14" x14ac:dyDescent="0.2">
      <c r="A178" s="2">
        <v>340495884</v>
      </c>
      <c r="C178" t="s">
        <v>19</v>
      </c>
      <c r="D178" s="2">
        <v>464</v>
      </c>
      <c r="E178" s="2">
        <v>1</v>
      </c>
      <c r="F178" t="s">
        <v>180</v>
      </c>
      <c r="G178" s="16">
        <v>44049</v>
      </c>
      <c r="H178" s="2">
        <v>28</v>
      </c>
      <c r="I178" s="2">
        <v>40</v>
      </c>
      <c r="J178" t="s">
        <v>21</v>
      </c>
      <c r="K178" t="s">
        <v>20</v>
      </c>
      <c r="L178" t="s">
        <v>20</v>
      </c>
      <c r="M178" t="s">
        <v>20</v>
      </c>
      <c r="N178" t="s">
        <v>20</v>
      </c>
    </row>
    <row r="179" spans="1:14" x14ac:dyDescent="0.2">
      <c r="A179" s="2">
        <v>340498825</v>
      </c>
      <c r="C179" t="s">
        <v>19</v>
      </c>
      <c r="D179" s="2">
        <v>735</v>
      </c>
      <c r="E179" s="2">
        <v>10</v>
      </c>
      <c r="F179" t="s">
        <v>179</v>
      </c>
      <c r="G179" s="16"/>
      <c r="H179" s="2">
        <v>630</v>
      </c>
      <c r="I179" s="2">
        <v>910</v>
      </c>
      <c r="J179" t="s">
        <v>21</v>
      </c>
      <c r="K179" t="s">
        <v>21</v>
      </c>
      <c r="L179" t="s">
        <v>21</v>
      </c>
      <c r="M179" t="s">
        <v>21</v>
      </c>
      <c r="N179" t="s">
        <v>20</v>
      </c>
    </row>
    <row r="180" spans="1:14" x14ac:dyDescent="0.2">
      <c r="A180" s="2">
        <v>340499272</v>
      </c>
      <c r="C180" t="s">
        <v>19</v>
      </c>
      <c r="D180" s="2">
        <v>467</v>
      </c>
      <c r="E180" s="2">
        <v>1</v>
      </c>
      <c r="F180" t="s">
        <v>179</v>
      </c>
      <c r="G180" s="16"/>
      <c r="H180" s="2">
        <v>55</v>
      </c>
      <c r="I180" s="2">
        <v>80</v>
      </c>
      <c r="J180" t="s">
        <v>21</v>
      </c>
      <c r="K180" t="s">
        <v>20</v>
      </c>
      <c r="L180" t="s">
        <v>20</v>
      </c>
      <c r="M180" t="s">
        <v>20</v>
      </c>
      <c r="N180" t="s">
        <v>20</v>
      </c>
    </row>
    <row r="181" spans="1:14" x14ac:dyDescent="0.2">
      <c r="A181" s="2">
        <v>340499809</v>
      </c>
      <c r="B181" t="s">
        <v>17</v>
      </c>
      <c r="C181" t="s">
        <v>19</v>
      </c>
      <c r="D181" s="2">
        <v>442</v>
      </c>
      <c r="E181" s="2">
        <v>1</v>
      </c>
      <c r="F181" t="s">
        <v>179</v>
      </c>
      <c r="G181" s="16"/>
      <c r="H181" s="2">
        <v>17</v>
      </c>
      <c r="I181" s="2">
        <v>25</v>
      </c>
      <c r="J181" t="s">
        <v>20</v>
      </c>
      <c r="K181" t="s">
        <v>20</v>
      </c>
      <c r="L181" t="s">
        <v>20</v>
      </c>
      <c r="M181" t="s">
        <v>20</v>
      </c>
      <c r="N181" t="s">
        <v>20</v>
      </c>
    </row>
    <row r="182" spans="1:14" x14ac:dyDescent="0.2">
      <c r="A182" s="2">
        <v>340501486</v>
      </c>
      <c r="B182" t="s">
        <v>103</v>
      </c>
      <c r="C182" t="s">
        <v>19</v>
      </c>
      <c r="D182" s="2">
        <v>467</v>
      </c>
      <c r="E182" s="2">
        <v>1</v>
      </c>
      <c r="F182" t="s">
        <v>179</v>
      </c>
      <c r="G182" s="16"/>
      <c r="H182" s="2">
        <v>44</v>
      </c>
      <c r="I182" s="2">
        <v>63</v>
      </c>
      <c r="J182" t="s">
        <v>21</v>
      </c>
      <c r="K182" t="s">
        <v>20</v>
      </c>
      <c r="L182" t="s">
        <v>20</v>
      </c>
      <c r="M182" t="s">
        <v>20</v>
      </c>
      <c r="N182" t="s">
        <v>20</v>
      </c>
    </row>
    <row r="183" spans="1:14" x14ac:dyDescent="0.2">
      <c r="A183" s="2">
        <v>340501590</v>
      </c>
      <c r="C183" t="s">
        <v>19</v>
      </c>
      <c r="D183" s="2">
        <v>503</v>
      </c>
      <c r="E183" s="2">
        <v>1</v>
      </c>
      <c r="F183" t="s">
        <v>179</v>
      </c>
      <c r="G183" s="16"/>
      <c r="H183" s="2">
        <v>44</v>
      </c>
      <c r="I183" s="2">
        <v>40</v>
      </c>
      <c r="J183" t="s">
        <v>21</v>
      </c>
      <c r="K183" t="s">
        <v>21</v>
      </c>
      <c r="L183" t="s">
        <v>21</v>
      </c>
      <c r="M183" t="s">
        <v>21</v>
      </c>
      <c r="N183" t="s">
        <v>20</v>
      </c>
    </row>
    <row r="184" spans="1:14" x14ac:dyDescent="0.2">
      <c r="A184" s="2">
        <v>340502274</v>
      </c>
      <c r="C184" t="s">
        <v>19</v>
      </c>
      <c r="D184" s="2">
        <v>735</v>
      </c>
      <c r="E184" s="2">
        <v>3</v>
      </c>
      <c r="F184" t="s">
        <v>179</v>
      </c>
      <c r="G184" s="16"/>
      <c r="H184" s="2">
        <v>218</v>
      </c>
      <c r="I184" s="2">
        <v>315</v>
      </c>
      <c r="J184" t="s">
        <v>21</v>
      </c>
      <c r="K184" t="s">
        <v>20</v>
      </c>
      <c r="L184" t="s">
        <v>20</v>
      </c>
      <c r="M184" t="s">
        <v>20</v>
      </c>
      <c r="N184" t="s">
        <v>20</v>
      </c>
    </row>
    <row r="185" spans="1:14" x14ac:dyDescent="0.2">
      <c r="A185" s="2">
        <v>340502293</v>
      </c>
      <c r="C185" t="s">
        <v>19</v>
      </c>
      <c r="D185" s="2">
        <v>509</v>
      </c>
      <c r="E185" s="2">
        <v>1</v>
      </c>
      <c r="F185" t="s">
        <v>179</v>
      </c>
      <c r="G185" s="16"/>
      <c r="H185" s="2">
        <v>28</v>
      </c>
      <c r="I185" s="2">
        <v>250</v>
      </c>
      <c r="J185" t="s">
        <v>21</v>
      </c>
      <c r="K185" t="s">
        <v>21</v>
      </c>
      <c r="L185" t="s">
        <v>21</v>
      </c>
      <c r="M185" t="s">
        <v>21</v>
      </c>
      <c r="N185" t="s">
        <v>20</v>
      </c>
    </row>
    <row r="186" spans="1:14" x14ac:dyDescent="0.2">
      <c r="A186" s="2">
        <v>340502293</v>
      </c>
      <c r="C186" t="s">
        <v>19</v>
      </c>
      <c r="D186" s="2">
        <v>739</v>
      </c>
      <c r="E186" s="2">
        <v>5</v>
      </c>
      <c r="F186" t="s">
        <v>179</v>
      </c>
      <c r="G186" s="16"/>
      <c r="H186" s="2">
        <v>173</v>
      </c>
      <c r="I186" s="2">
        <v>250</v>
      </c>
      <c r="J186" t="s">
        <v>21</v>
      </c>
      <c r="K186" t="s">
        <v>21</v>
      </c>
      <c r="L186" t="s">
        <v>21</v>
      </c>
      <c r="M186" t="s">
        <v>21</v>
      </c>
      <c r="N186" t="s">
        <v>20</v>
      </c>
    </row>
    <row r="187" spans="1:14" x14ac:dyDescent="0.2">
      <c r="A187" s="2">
        <v>340502428</v>
      </c>
      <c r="C187" t="s">
        <v>19</v>
      </c>
      <c r="D187" s="2">
        <v>503</v>
      </c>
      <c r="E187" s="2">
        <v>1</v>
      </c>
      <c r="F187" t="s">
        <v>179</v>
      </c>
      <c r="G187" s="16"/>
      <c r="H187" s="2">
        <v>55</v>
      </c>
      <c r="I187" s="2">
        <v>80</v>
      </c>
      <c r="J187" t="s">
        <v>21</v>
      </c>
      <c r="K187" t="s">
        <v>21</v>
      </c>
      <c r="L187" t="s">
        <v>21</v>
      </c>
      <c r="M187" t="s">
        <v>21</v>
      </c>
      <c r="N187" t="s">
        <v>20</v>
      </c>
    </row>
    <row r="188" spans="1:14" x14ac:dyDescent="0.2">
      <c r="A188" s="2">
        <v>340503140</v>
      </c>
      <c r="B188" t="s">
        <v>75</v>
      </c>
      <c r="C188" t="s">
        <v>19</v>
      </c>
      <c r="D188" s="2">
        <v>467</v>
      </c>
      <c r="E188" s="2">
        <v>1</v>
      </c>
      <c r="F188" t="s">
        <v>179</v>
      </c>
      <c r="G188" s="16"/>
      <c r="H188" s="2">
        <v>55</v>
      </c>
      <c r="I188" s="2">
        <v>80</v>
      </c>
      <c r="J188" t="s">
        <v>21</v>
      </c>
      <c r="K188" t="s">
        <v>20</v>
      </c>
      <c r="L188" t="s">
        <v>20</v>
      </c>
      <c r="M188" t="s">
        <v>20</v>
      </c>
      <c r="N188" t="s">
        <v>20</v>
      </c>
    </row>
    <row r="189" spans="1:14" x14ac:dyDescent="0.2">
      <c r="A189" s="2">
        <v>340503711</v>
      </c>
      <c r="B189" t="s">
        <v>104</v>
      </c>
      <c r="C189" t="s">
        <v>19</v>
      </c>
      <c r="D189" s="2">
        <v>736</v>
      </c>
      <c r="E189" s="2">
        <v>4</v>
      </c>
      <c r="F189" t="s">
        <v>179</v>
      </c>
      <c r="G189" s="16"/>
      <c r="H189" s="2">
        <v>111</v>
      </c>
      <c r="I189" s="2">
        <v>160</v>
      </c>
      <c r="J189" t="s">
        <v>21</v>
      </c>
      <c r="K189" t="s">
        <v>20</v>
      </c>
      <c r="L189" t="s">
        <v>20</v>
      </c>
      <c r="M189" t="s">
        <v>20</v>
      </c>
      <c r="N189" t="s">
        <v>20</v>
      </c>
    </row>
    <row r="190" spans="1:14" x14ac:dyDescent="0.2">
      <c r="A190" s="2">
        <v>340504007</v>
      </c>
      <c r="B190" t="s">
        <v>105</v>
      </c>
      <c r="C190" t="s">
        <v>19</v>
      </c>
      <c r="D190" s="2">
        <v>442</v>
      </c>
      <c r="E190" s="2">
        <v>1</v>
      </c>
      <c r="F190" t="s">
        <v>179</v>
      </c>
      <c r="G190" s="16"/>
      <c r="H190" s="2">
        <v>17</v>
      </c>
      <c r="I190" s="2">
        <v>25</v>
      </c>
      <c r="J190" t="s">
        <v>20</v>
      </c>
      <c r="K190" t="s">
        <v>20</v>
      </c>
      <c r="L190" t="s">
        <v>20</v>
      </c>
      <c r="M190" t="s">
        <v>20</v>
      </c>
      <c r="N190" t="s">
        <v>20</v>
      </c>
    </row>
    <row r="191" spans="1:14" x14ac:dyDescent="0.2">
      <c r="A191" s="2">
        <v>340504270</v>
      </c>
      <c r="B191" t="s">
        <v>70</v>
      </c>
      <c r="C191" t="s">
        <v>19</v>
      </c>
      <c r="D191" s="2">
        <v>464</v>
      </c>
      <c r="E191" s="2">
        <v>1</v>
      </c>
      <c r="F191" t="s">
        <v>179</v>
      </c>
      <c r="G191" s="16"/>
      <c r="H191" s="2">
        <v>69</v>
      </c>
      <c r="I191" s="2">
        <v>100</v>
      </c>
      <c r="J191" t="s">
        <v>21</v>
      </c>
      <c r="K191" t="s">
        <v>20</v>
      </c>
      <c r="L191" t="s">
        <v>20</v>
      </c>
      <c r="M191" t="s">
        <v>20</v>
      </c>
      <c r="N191" t="s">
        <v>20</v>
      </c>
    </row>
    <row r="192" spans="1:14" x14ac:dyDescent="0.2">
      <c r="A192" s="2">
        <v>340504273</v>
      </c>
      <c r="C192" t="s">
        <v>19</v>
      </c>
      <c r="D192" s="2">
        <v>464</v>
      </c>
      <c r="E192" s="2">
        <v>1</v>
      </c>
      <c r="F192" t="s">
        <v>179</v>
      </c>
      <c r="G192" s="16"/>
      <c r="H192" s="2">
        <v>69</v>
      </c>
      <c r="I192" s="2">
        <v>100</v>
      </c>
      <c r="J192" t="s">
        <v>21</v>
      </c>
      <c r="K192" t="s">
        <v>20</v>
      </c>
      <c r="L192" t="s">
        <v>20</v>
      </c>
      <c r="M192" t="s">
        <v>20</v>
      </c>
      <c r="N192" t="s">
        <v>20</v>
      </c>
    </row>
    <row r="193" spans="1:14" x14ac:dyDescent="0.2">
      <c r="A193" s="2">
        <v>340505076</v>
      </c>
      <c r="B193" t="s">
        <v>84</v>
      </c>
      <c r="C193" t="s">
        <v>19</v>
      </c>
      <c r="D193" s="2">
        <v>503</v>
      </c>
      <c r="E193" s="2">
        <v>1</v>
      </c>
      <c r="F193" t="s">
        <v>179</v>
      </c>
      <c r="G193" s="16"/>
      <c r="H193" s="2">
        <v>28</v>
      </c>
      <c r="I193" s="2">
        <v>40</v>
      </c>
      <c r="J193" t="s">
        <v>21</v>
      </c>
      <c r="K193" t="s">
        <v>21</v>
      </c>
      <c r="L193" t="s">
        <v>21</v>
      </c>
      <c r="M193" t="s">
        <v>21</v>
      </c>
      <c r="N193" t="s">
        <v>20</v>
      </c>
    </row>
    <row r="194" spans="1:14" x14ac:dyDescent="0.2">
      <c r="A194" s="2">
        <v>340505776</v>
      </c>
      <c r="B194" t="s">
        <v>50</v>
      </c>
      <c r="C194" t="s">
        <v>19</v>
      </c>
      <c r="D194" s="2">
        <v>446</v>
      </c>
      <c r="E194" s="2">
        <v>1</v>
      </c>
      <c r="F194" t="s">
        <v>179</v>
      </c>
      <c r="G194" s="16"/>
      <c r="H194" s="2">
        <v>55</v>
      </c>
      <c r="I194" s="2">
        <v>80</v>
      </c>
      <c r="J194" t="s">
        <v>20</v>
      </c>
      <c r="K194" t="s">
        <v>20</v>
      </c>
      <c r="L194" t="s">
        <v>20</v>
      </c>
      <c r="M194" t="s">
        <v>20</v>
      </c>
      <c r="N194" t="s">
        <v>20</v>
      </c>
    </row>
    <row r="195" spans="1:14" x14ac:dyDescent="0.2">
      <c r="A195" s="2">
        <v>340509092</v>
      </c>
      <c r="B195" t="s">
        <v>50</v>
      </c>
      <c r="C195" t="s">
        <v>19</v>
      </c>
      <c r="D195" s="2">
        <v>441</v>
      </c>
      <c r="E195" s="2">
        <v>1</v>
      </c>
      <c r="F195" t="s">
        <v>179</v>
      </c>
      <c r="G195" s="16"/>
      <c r="H195" s="2">
        <v>17</v>
      </c>
      <c r="I195" s="2">
        <v>25</v>
      </c>
      <c r="J195" t="s">
        <v>20</v>
      </c>
      <c r="K195" t="s">
        <v>20</v>
      </c>
      <c r="L195" t="s">
        <v>20</v>
      </c>
      <c r="M195" t="s">
        <v>20</v>
      </c>
      <c r="N195" t="s">
        <v>20</v>
      </c>
    </row>
    <row r="196" spans="1:14" x14ac:dyDescent="0.2">
      <c r="A196" s="2">
        <v>340510078</v>
      </c>
      <c r="B196" t="s">
        <v>75</v>
      </c>
      <c r="C196" t="s">
        <v>19</v>
      </c>
      <c r="D196" s="2">
        <v>503</v>
      </c>
      <c r="E196" s="2">
        <v>1</v>
      </c>
      <c r="F196" t="s">
        <v>179</v>
      </c>
      <c r="G196" s="16"/>
      <c r="H196" s="2">
        <v>44</v>
      </c>
      <c r="I196" s="2">
        <v>63</v>
      </c>
      <c r="J196" t="s">
        <v>21</v>
      </c>
      <c r="K196" t="s">
        <v>21</v>
      </c>
      <c r="L196" t="s">
        <v>21</v>
      </c>
      <c r="M196" t="s">
        <v>21</v>
      </c>
      <c r="N196" t="s">
        <v>20</v>
      </c>
    </row>
    <row r="197" spans="1:14" x14ac:dyDescent="0.2">
      <c r="A197" s="2">
        <v>340510334</v>
      </c>
      <c r="B197" t="s">
        <v>106</v>
      </c>
      <c r="C197" t="s">
        <v>19</v>
      </c>
      <c r="D197" s="2">
        <v>441</v>
      </c>
      <c r="E197" s="2">
        <v>1</v>
      </c>
      <c r="F197" t="s">
        <v>179</v>
      </c>
      <c r="G197" s="16"/>
      <c r="H197" s="2">
        <v>17</v>
      </c>
      <c r="I197" s="2">
        <v>25</v>
      </c>
      <c r="J197" t="s">
        <v>20</v>
      </c>
      <c r="K197" t="s">
        <v>20</v>
      </c>
      <c r="L197" t="s">
        <v>20</v>
      </c>
      <c r="M197" t="s">
        <v>20</v>
      </c>
      <c r="N197" t="s">
        <v>20</v>
      </c>
    </row>
    <row r="198" spans="1:14" x14ac:dyDescent="0.2">
      <c r="A198" s="2">
        <v>340511784</v>
      </c>
      <c r="B198" t="s">
        <v>17</v>
      </c>
      <c r="C198" t="s">
        <v>19</v>
      </c>
      <c r="D198" s="2">
        <v>442</v>
      </c>
      <c r="E198" s="2">
        <v>1</v>
      </c>
      <c r="F198" t="s">
        <v>179</v>
      </c>
      <c r="G198" s="16"/>
      <c r="H198" s="2">
        <v>28</v>
      </c>
      <c r="I198" s="2">
        <v>40</v>
      </c>
      <c r="J198" t="s">
        <v>20</v>
      </c>
      <c r="K198" t="s">
        <v>20</v>
      </c>
      <c r="L198" t="s">
        <v>20</v>
      </c>
      <c r="M198" t="s">
        <v>20</v>
      </c>
      <c r="N198" t="s">
        <v>20</v>
      </c>
    </row>
    <row r="199" spans="1:14" x14ac:dyDescent="0.2">
      <c r="A199" s="2">
        <v>340512592</v>
      </c>
      <c r="B199" t="s">
        <v>70</v>
      </c>
      <c r="C199" t="s">
        <v>19</v>
      </c>
      <c r="D199" s="2">
        <v>67</v>
      </c>
      <c r="E199" s="2">
        <v>1</v>
      </c>
      <c r="F199" t="s">
        <v>179</v>
      </c>
      <c r="G199" s="16"/>
      <c r="H199" s="2">
        <v>9</v>
      </c>
      <c r="I199" s="2">
        <v>40</v>
      </c>
      <c r="J199" t="s">
        <v>21</v>
      </c>
      <c r="K199" t="s">
        <v>21</v>
      </c>
      <c r="L199" t="s">
        <v>21</v>
      </c>
      <c r="M199" t="s">
        <v>21</v>
      </c>
      <c r="N199" t="s">
        <v>20</v>
      </c>
    </row>
    <row r="200" spans="1:14" x14ac:dyDescent="0.2">
      <c r="A200" s="2">
        <v>340513674</v>
      </c>
      <c r="C200" t="s">
        <v>19</v>
      </c>
      <c r="D200" s="2">
        <v>733</v>
      </c>
      <c r="E200" s="2">
        <v>4</v>
      </c>
      <c r="F200" t="s">
        <v>179</v>
      </c>
      <c r="G200" s="16"/>
      <c r="H200" s="2">
        <v>173</v>
      </c>
      <c r="I200" s="2">
        <v>250</v>
      </c>
      <c r="J200" t="s">
        <v>21</v>
      </c>
      <c r="K200" t="s">
        <v>20</v>
      </c>
      <c r="L200" t="s">
        <v>20</v>
      </c>
      <c r="M200" t="s">
        <v>20</v>
      </c>
      <c r="N200" t="s">
        <v>20</v>
      </c>
    </row>
    <row r="201" spans="1:14" x14ac:dyDescent="0.2">
      <c r="A201" s="2">
        <v>340514568</v>
      </c>
      <c r="B201" t="s">
        <v>108</v>
      </c>
      <c r="C201" t="s">
        <v>19</v>
      </c>
      <c r="D201" s="2">
        <v>441</v>
      </c>
      <c r="E201" s="2">
        <v>1</v>
      </c>
      <c r="F201" t="s">
        <v>179</v>
      </c>
      <c r="G201" s="16"/>
      <c r="H201" s="2">
        <v>28</v>
      </c>
      <c r="I201" s="2">
        <v>40</v>
      </c>
      <c r="J201" t="s">
        <v>20</v>
      </c>
      <c r="K201" t="s">
        <v>20</v>
      </c>
      <c r="L201" t="s">
        <v>20</v>
      </c>
      <c r="M201" t="s">
        <v>20</v>
      </c>
      <c r="N201" t="s">
        <v>20</v>
      </c>
    </row>
    <row r="202" spans="1:14" x14ac:dyDescent="0.2">
      <c r="A202" s="2">
        <v>340514676</v>
      </c>
      <c r="C202" t="s">
        <v>19</v>
      </c>
      <c r="D202" s="2">
        <v>28</v>
      </c>
      <c r="E202" s="2">
        <v>1</v>
      </c>
      <c r="F202" t="s">
        <v>179</v>
      </c>
      <c r="G202" s="16"/>
      <c r="H202" s="2">
        <v>9</v>
      </c>
      <c r="I202" s="2">
        <v>40</v>
      </c>
      <c r="J202" t="s">
        <v>20</v>
      </c>
      <c r="K202" t="s">
        <v>20</v>
      </c>
      <c r="L202" t="s">
        <v>20</v>
      </c>
      <c r="M202" t="s">
        <v>20</v>
      </c>
      <c r="N202" t="s">
        <v>20</v>
      </c>
    </row>
    <row r="203" spans="1:14" x14ac:dyDescent="0.2">
      <c r="A203" s="2">
        <v>340517521</v>
      </c>
      <c r="B203" t="s">
        <v>109</v>
      </c>
      <c r="C203" t="s">
        <v>19</v>
      </c>
      <c r="D203" s="2">
        <v>735</v>
      </c>
      <c r="E203" s="2">
        <v>5</v>
      </c>
      <c r="F203" t="s">
        <v>179</v>
      </c>
      <c r="G203" s="16"/>
      <c r="H203" s="2">
        <v>87</v>
      </c>
      <c r="I203" s="2">
        <v>125</v>
      </c>
      <c r="J203" t="s">
        <v>21</v>
      </c>
      <c r="K203" t="s">
        <v>20</v>
      </c>
      <c r="L203" t="s">
        <v>20</v>
      </c>
      <c r="M203" t="s">
        <v>20</v>
      </c>
      <c r="N203" t="s">
        <v>20</v>
      </c>
    </row>
    <row r="204" spans="1:14" x14ac:dyDescent="0.2">
      <c r="A204" s="2">
        <v>340517813</v>
      </c>
      <c r="C204" t="s">
        <v>19</v>
      </c>
      <c r="D204" s="2">
        <v>735</v>
      </c>
      <c r="E204" s="2">
        <v>10</v>
      </c>
      <c r="F204" t="s">
        <v>179</v>
      </c>
      <c r="G204" s="16"/>
      <c r="H204" s="2">
        <v>630</v>
      </c>
      <c r="I204" s="2">
        <v>910</v>
      </c>
      <c r="J204" t="s">
        <v>21</v>
      </c>
      <c r="K204" t="s">
        <v>21</v>
      </c>
      <c r="L204" t="s">
        <v>21</v>
      </c>
      <c r="M204" t="s">
        <v>21</v>
      </c>
      <c r="N204" t="s">
        <v>20</v>
      </c>
    </row>
    <row r="205" spans="1:14" x14ac:dyDescent="0.2">
      <c r="A205" s="2">
        <v>340518143</v>
      </c>
      <c r="B205" t="s">
        <v>110</v>
      </c>
      <c r="C205" t="s">
        <v>19</v>
      </c>
      <c r="D205" s="2">
        <v>464</v>
      </c>
      <c r="E205" s="2">
        <v>1</v>
      </c>
      <c r="F205" t="s">
        <v>179</v>
      </c>
      <c r="G205" s="16"/>
      <c r="H205" s="2">
        <v>55</v>
      </c>
      <c r="I205" s="2">
        <v>80</v>
      </c>
      <c r="J205" t="s">
        <v>21</v>
      </c>
      <c r="K205" t="s">
        <v>20</v>
      </c>
      <c r="L205" t="s">
        <v>20</v>
      </c>
      <c r="M205" t="s">
        <v>20</v>
      </c>
      <c r="N205" t="s">
        <v>20</v>
      </c>
    </row>
    <row r="206" spans="1:14" x14ac:dyDescent="0.2">
      <c r="A206" s="2">
        <v>340520782</v>
      </c>
      <c r="B206" t="s">
        <v>111</v>
      </c>
      <c r="C206" t="s">
        <v>19</v>
      </c>
      <c r="D206" s="2">
        <v>735</v>
      </c>
      <c r="E206" s="2">
        <v>4</v>
      </c>
      <c r="F206" t="s">
        <v>179</v>
      </c>
      <c r="G206" s="16"/>
      <c r="H206" s="2">
        <v>111</v>
      </c>
      <c r="I206" s="2">
        <v>160</v>
      </c>
      <c r="J206" t="s">
        <v>21</v>
      </c>
      <c r="K206" t="s">
        <v>20</v>
      </c>
      <c r="L206" t="s">
        <v>20</v>
      </c>
      <c r="M206" t="s">
        <v>20</v>
      </c>
      <c r="N206" t="s">
        <v>20</v>
      </c>
    </row>
    <row r="207" spans="1:14" x14ac:dyDescent="0.2">
      <c r="A207" s="2">
        <v>340521045</v>
      </c>
      <c r="B207" t="s">
        <v>112</v>
      </c>
      <c r="C207" t="s">
        <v>19</v>
      </c>
      <c r="D207" s="2">
        <v>467</v>
      </c>
      <c r="E207" s="2">
        <v>1</v>
      </c>
      <c r="F207" t="s">
        <v>179</v>
      </c>
      <c r="G207" s="16"/>
      <c r="H207" s="2">
        <v>17</v>
      </c>
      <c r="I207" s="2">
        <v>25</v>
      </c>
      <c r="J207" t="s">
        <v>21</v>
      </c>
      <c r="K207" t="s">
        <v>20</v>
      </c>
      <c r="L207" t="s">
        <v>20</v>
      </c>
      <c r="M207" t="s">
        <v>20</v>
      </c>
      <c r="N207" t="s">
        <v>20</v>
      </c>
    </row>
    <row r="208" spans="1:14" x14ac:dyDescent="0.2">
      <c r="A208" s="2">
        <v>340521057</v>
      </c>
      <c r="B208" t="s">
        <v>113</v>
      </c>
      <c r="C208" t="s">
        <v>19</v>
      </c>
      <c r="D208" s="2">
        <v>442</v>
      </c>
      <c r="E208" s="2">
        <v>1</v>
      </c>
      <c r="F208" t="s">
        <v>179</v>
      </c>
      <c r="G208" s="16"/>
      <c r="H208" s="2">
        <v>17</v>
      </c>
      <c r="I208" s="2">
        <v>25</v>
      </c>
      <c r="J208" t="s">
        <v>20</v>
      </c>
      <c r="K208" t="s">
        <v>20</v>
      </c>
      <c r="L208" t="s">
        <v>20</v>
      </c>
      <c r="M208" t="s">
        <v>20</v>
      </c>
      <c r="N208" t="s">
        <v>20</v>
      </c>
    </row>
    <row r="209" spans="1:14" x14ac:dyDescent="0.2">
      <c r="A209" s="2">
        <v>340524794</v>
      </c>
      <c r="B209" t="s">
        <v>17</v>
      </c>
      <c r="C209" t="s">
        <v>19</v>
      </c>
      <c r="D209" s="2">
        <v>446</v>
      </c>
      <c r="E209" s="2">
        <v>1</v>
      </c>
      <c r="F209" t="s">
        <v>179</v>
      </c>
      <c r="G209" s="16"/>
      <c r="H209" s="2">
        <v>17</v>
      </c>
      <c r="I209" s="2">
        <v>25</v>
      </c>
      <c r="J209" t="s">
        <v>20</v>
      </c>
      <c r="K209" t="s">
        <v>20</v>
      </c>
      <c r="L209" t="s">
        <v>20</v>
      </c>
      <c r="M209" t="s">
        <v>20</v>
      </c>
      <c r="N209" t="s">
        <v>20</v>
      </c>
    </row>
    <row r="210" spans="1:14" x14ac:dyDescent="0.2">
      <c r="A210" s="2">
        <v>340524895</v>
      </c>
      <c r="B210" t="s">
        <v>70</v>
      </c>
      <c r="C210" t="s">
        <v>19</v>
      </c>
      <c r="D210" s="2">
        <v>74</v>
      </c>
      <c r="E210" s="2">
        <v>1</v>
      </c>
      <c r="F210" t="s">
        <v>179</v>
      </c>
      <c r="G210" s="16"/>
      <c r="H210" s="2">
        <v>9</v>
      </c>
      <c r="I210" s="2">
        <v>40</v>
      </c>
      <c r="J210" t="s">
        <v>20</v>
      </c>
      <c r="K210" t="s">
        <v>20</v>
      </c>
      <c r="L210" t="s">
        <v>20</v>
      </c>
      <c r="M210" t="s">
        <v>20</v>
      </c>
      <c r="N210" t="s">
        <v>20</v>
      </c>
    </row>
    <row r="211" spans="1:14" x14ac:dyDescent="0.2">
      <c r="A211" s="2">
        <v>340527340</v>
      </c>
      <c r="B211" t="s">
        <v>114</v>
      </c>
      <c r="C211" t="s">
        <v>19</v>
      </c>
      <c r="D211" s="2">
        <v>473</v>
      </c>
      <c r="E211" s="2">
        <v>1</v>
      </c>
      <c r="F211" t="s">
        <v>179</v>
      </c>
      <c r="G211" s="16"/>
      <c r="H211" s="2">
        <v>17</v>
      </c>
      <c r="I211" s="2">
        <v>25</v>
      </c>
      <c r="J211" t="s">
        <v>21</v>
      </c>
      <c r="K211" t="s">
        <v>20</v>
      </c>
      <c r="L211" t="s">
        <v>20</v>
      </c>
      <c r="M211" t="s">
        <v>20</v>
      </c>
      <c r="N211" t="s">
        <v>20</v>
      </c>
    </row>
    <row r="212" spans="1:14" x14ac:dyDescent="0.2">
      <c r="A212" s="2">
        <v>340527711</v>
      </c>
      <c r="B212" t="s">
        <v>115</v>
      </c>
      <c r="C212" t="s">
        <v>19</v>
      </c>
      <c r="D212" s="2">
        <v>503</v>
      </c>
      <c r="E212" s="2">
        <v>1</v>
      </c>
      <c r="F212" t="s">
        <v>179</v>
      </c>
      <c r="G212" s="16"/>
      <c r="H212" s="2">
        <v>17</v>
      </c>
      <c r="I212" s="2">
        <v>25</v>
      </c>
      <c r="J212" t="s">
        <v>21</v>
      </c>
      <c r="K212" t="s">
        <v>20</v>
      </c>
      <c r="L212" t="s">
        <v>20</v>
      </c>
      <c r="M212" t="s">
        <v>21</v>
      </c>
      <c r="N212" t="s">
        <v>20</v>
      </c>
    </row>
    <row r="213" spans="1:14" x14ac:dyDescent="0.2">
      <c r="A213" s="2">
        <v>340527712</v>
      </c>
      <c r="C213" t="s">
        <v>19</v>
      </c>
      <c r="D213" s="2">
        <v>62</v>
      </c>
      <c r="E213" s="2">
        <v>1</v>
      </c>
      <c r="F213" t="s">
        <v>179</v>
      </c>
      <c r="G213" s="16"/>
      <c r="H213" s="2">
        <v>9</v>
      </c>
      <c r="I213" s="2">
        <v>40</v>
      </c>
      <c r="J213" t="s">
        <v>21</v>
      </c>
      <c r="K213" t="s">
        <v>21</v>
      </c>
      <c r="L213" t="s">
        <v>21</v>
      </c>
      <c r="M213" t="s">
        <v>21</v>
      </c>
      <c r="N213" t="s">
        <v>20</v>
      </c>
    </row>
    <row r="214" spans="1:14" x14ac:dyDescent="0.2">
      <c r="A214" s="2">
        <v>340528042</v>
      </c>
      <c r="B214" t="s">
        <v>17</v>
      </c>
      <c r="C214" t="s">
        <v>19</v>
      </c>
      <c r="D214" s="2">
        <v>491</v>
      </c>
      <c r="E214" s="2">
        <v>1</v>
      </c>
      <c r="F214" t="s">
        <v>179</v>
      </c>
      <c r="G214" s="16"/>
      <c r="H214" s="2">
        <v>17</v>
      </c>
      <c r="I214" s="2">
        <v>25</v>
      </c>
      <c r="J214" t="s">
        <v>20</v>
      </c>
      <c r="K214" t="s">
        <v>20</v>
      </c>
      <c r="L214" t="s">
        <v>20</v>
      </c>
      <c r="M214" t="s">
        <v>20</v>
      </c>
      <c r="N214" t="s">
        <v>20</v>
      </c>
    </row>
    <row r="215" spans="1:14" x14ac:dyDescent="0.2">
      <c r="A215" s="2">
        <v>340528043</v>
      </c>
      <c r="B215" t="s">
        <v>116</v>
      </c>
      <c r="C215" t="s">
        <v>19</v>
      </c>
      <c r="D215" s="2">
        <v>148</v>
      </c>
      <c r="E215" s="2">
        <v>1</v>
      </c>
      <c r="F215" t="s">
        <v>179</v>
      </c>
      <c r="G215" s="16"/>
      <c r="H215" s="2">
        <v>9</v>
      </c>
      <c r="I215" s="2">
        <v>40</v>
      </c>
      <c r="J215" t="s">
        <v>20</v>
      </c>
      <c r="K215" t="s">
        <v>20</v>
      </c>
      <c r="L215" t="s">
        <v>20</v>
      </c>
      <c r="M215" t="s">
        <v>20</v>
      </c>
      <c r="N215" t="s">
        <v>20</v>
      </c>
    </row>
    <row r="216" spans="1:14" x14ac:dyDescent="0.2">
      <c r="A216" s="2">
        <v>340528161</v>
      </c>
      <c r="C216" t="s">
        <v>19</v>
      </c>
      <c r="D216" s="2">
        <v>148</v>
      </c>
      <c r="E216" s="2">
        <v>1</v>
      </c>
      <c r="F216" t="s">
        <v>179</v>
      </c>
      <c r="G216" s="16"/>
      <c r="H216" s="2">
        <v>9</v>
      </c>
      <c r="I216" s="2">
        <v>40</v>
      </c>
      <c r="J216" t="s">
        <v>20</v>
      </c>
      <c r="K216" t="s">
        <v>20</v>
      </c>
      <c r="L216" t="s">
        <v>20</v>
      </c>
      <c r="M216" t="s">
        <v>20</v>
      </c>
      <c r="N216" t="s">
        <v>20</v>
      </c>
    </row>
    <row r="217" spans="1:14" x14ac:dyDescent="0.2">
      <c r="A217" s="2">
        <v>340528874</v>
      </c>
      <c r="B217" t="s">
        <v>117</v>
      </c>
      <c r="C217" t="s">
        <v>19</v>
      </c>
      <c r="D217" s="2">
        <v>467</v>
      </c>
      <c r="E217" s="2">
        <v>1</v>
      </c>
      <c r="F217" t="s">
        <v>179</v>
      </c>
      <c r="G217" s="16"/>
      <c r="H217" s="2">
        <v>55</v>
      </c>
      <c r="I217" s="2">
        <v>80</v>
      </c>
      <c r="J217" t="s">
        <v>21</v>
      </c>
      <c r="K217" t="s">
        <v>20</v>
      </c>
      <c r="L217" t="s">
        <v>20</v>
      </c>
      <c r="M217" t="s">
        <v>20</v>
      </c>
      <c r="N217" t="s">
        <v>20</v>
      </c>
    </row>
    <row r="218" spans="1:14" x14ac:dyDescent="0.2">
      <c r="A218" s="2">
        <v>340529402</v>
      </c>
      <c r="B218" t="s">
        <v>17</v>
      </c>
      <c r="C218" t="s">
        <v>19</v>
      </c>
      <c r="D218" s="2">
        <v>491</v>
      </c>
      <c r="E218" s="2">
        <v>1</v>
      </c>
      <c r="F218" t="s">
        <v>179</v>
      </c>
      <c r="G218" s="16"/>
      <c r="H218" s="2">
        <v>28</v>
      </c>
      <c r="I218" s="2">
        <v>40</v>
      </c>
      <c r="J218" t="s">
        <v>20</v>
      </c>
      <c r="K218" t="s">
        <v>20</v>
      </c>
      <c r="L218" t="s">
        <v>20</v>
      </c>
      <c r="M218" t="s">
        <v>20</v>
      </c>
      <c r="N218" t="s">
        <v>20</v>
      </c>
    </row>
    <row r="219" spans="1:14" x14ac:dyDescent="0.2">
      <c r="A219" s="2">
        <v>340529514</v>
      </c>
      <c r="B219" t="s">
        <v>118</v>
      </c>
      <c r="C219" t="s">
        <v>19</v>
      </c>
      <c r="D219" s="2">
        <v>66</v>
      </c>
      <c r="E219" s="2">
        <v>1</v>
      </c>
      <c r="F219" t="s">
        <v>179</v>
      </c>
      <c r="G219" s="16"/>
      <c r="H219" s="2">
        <v>9</v>
      </c>
      <c r="I219" s="2">
        <v>40</v>
      </c>
      <c r="J219" t="s">
        <v>21</v>
      </c>
      <c r="K219" t="s">
        <v>21</v>
      </c>
      <c r="L219" t="s">
        <v>21</v>
      </c>
      <c r="M219" t="s">
        <v>21</v>
      </c>
      <c r="N219" t="s">
        <v>20</v>
      </c>
    </row>
    <row r="220" spans="1:14" x14ac:dyDescent="0.2">
      <c r="A220" s="2">
        <v>340532528</v>
      </c>
      <c r="B220" t="s">
        <v>119</v>
      </c>
      <c r="C220" t="s">
        <v>19</v>
      </c>
      <c r="D220" s="2">
        <v>467</v>
      </c>
      <c r="E220" s="2">
        <v>1</v>
      </c>
      <c r="F220" t="s">
        <v>179</v>
      </c>
      <c r="G220" s="16"/>
      <c r="H220" s="2">
        <v>17</v>
      </c>
      <c r="I220" s="2">
        <v>25</v>
      </c>
      <c r="J220" t="s">
        <v>21</v>
      </c>
      <c r="K220" t="s">
        <v>20</v>
      </c>
      <c r="L220" t="s">
        <v>20</v>
      </c>
      <c r="M220" t="s">
        <v>20</v>
      </c>
      <c r="N220" t="s">
        <v>20</v>
      </c>
    </row>
    <row r="221" spans="1:14" x14ac:dyDescent="0.2">
      <c r="A221" s="2">
        <v>340532535</v>
      </c>
      <c r="B221" t="s">
        <v>114</v>
      </c>
      <c r="C221" t="s">
        <v>19</v>
      </c>
      <c r="D221" s="2">
        <v>473</v>
      </c>
      <c r="E221" s="2">
        <v>1</v>
      </c>
      <c r="F221" t="s">
        <v>179</v>
      </c>
      <c r="G221" s="16"/>
      <c r="H221" s="2">
        <v>17</v>
      </c>
      <c r="I221" s="2">
        <v>25</v>
      </c>
      <c r="J221" t="s">
        <v>21</v>
      </c>
      <c r="K221" t="s">
        <v>20</v>
      </c>
      <c r="L221" t="s">
        <v>20</v>
      </c>
      <c r="M221" t="s">
        <v>20</v>
      </c>
      <c r="N221" t="s">
        <v>20</v>
      </c>
    </row>
    <row r="222" spans="1:14" x14ac:dyDescent="0.2">
      <c r="A222" s="2">
        <v>340532545</v>
      </c>
      <c r="B222" t="s">
        <v>120</v>
      </c>
      <c r="C222" t="s">
        <v>19</v>
      </c>
      <c r="D222" s="2">
        <v>442</v>
      </c>
      <c r="E222" s="2">
        <v>1</v>
      </c>
      <c r="F222" t="s">
        <v>179</v>
      </c>
      <c r="G222" s="16"/>
      <c r="H222" s="2">
        <v>17</v>
      </c>
      <c r="I222" s="2">
        <v>25</v>
      </c>
      <c r="J222" t="s">
        <v>20</v>
      </c>
      <c r="K222" t="s">
        <v>20</v>
      </c>
      <c r="L222" t="s">
        <v>20</v>
      </c>
      <c r="M222" t="s">
        <v>20</v>
      </c>
      <c r="N222" t="s">
        <v>20</v>
      </c>
    </row>
    <row r="223" spans="1:14" x14ac:dyDescent="0.2">
      <c r="A223" s="2">
        <v>340535009</v>
      </c>
      <c r="B223" t="s">
        <v>121</v>
      </c>
      <c r="C223" t="s">
        <v>19</v>
      </c>
      <c r="D223" s="2">
        <v>510</v>
      </c>
      <c r="E223" s="2">
        <v>1</v>
      </c>
      <c r="F223" t="s">
        <v>179</v>
      </c>
      <c r="G223" s="16"/>
      <c r="H223" s="2">
        <v>28</v>
      </c>
      <c r="I223" s="2">
        <v>40</v>
      </c>
      <c r="J223" t="s">
        <v>21</v>
      </c>
      <c r="K223" t="s">
        <v>21</v>
      </c>
      <c r="L223" t="s">
        <v>21</v>
      </c>
      <c r="M223" t="s">
        <v>21</v>
      </c>
      <c r="N223" t="s">
        <v>20</v>
      </c>
    </row>
    <row r="224" spans="1:14" x14ac:dyDescent="0.2">
      <c r="A224" s="2">
        <v>340535548</v>
      </c>
      <c r="B224" t="s">
        <v>117</v>
      </c>
      <c r="C224" t="s">
        <v>19</v>
      </c>
      <c r="D224" s="2">
        <v>446</v>
      </c>
      <c r="E224" s="2">
        <v>1</v>
      </c>
      <c r="F224" t="s">
        <v>179</v>
      </c>
      <c r="G224" s="16"/>
      <c r="H224" s="2">
        <v>55</v>
      </c>
      <c r="I224" s="2">
        <v>80</v>
      </c>
      <c r="J224" t="s">
        <v>20</v>
      </c>
      <c r="K224" t="s">
        <v>20</v>
      </c>
      <c r="L224" t="s">
        <v>20</v>
      </c>
      <c r="M224" t="s">
        <v>20</v>
      </c>
      <c r="N224" t="s">
        <v>20</v>
      </c>
    </row>
    <row r="225" spans="1:14" x14ac:dyDescent="0.2">
      <c r="A225" s="2">
        <v>340537197</v>
      </c>
      <c r="B225" t="s">
        <v>122</v>
      </c>
      <c r="C225" t="s">
        <v>19</v>
      </c>
      <c r="D225" s="2">
        <v>446</v>
      </c>
      <c r="E225" s="2">
        <v>1</v>
      </c>
      <c r="F225" t="s">
        <v>179</v>
      </c>
      <c r="G225" s="16"/>
      <c r="H225" s="2">
        <v>17</v>
      </c>
      <c r="I225" s="2">
        <v>25</v>
      </c>
      <c r="J225" t="s">
        <v>20</v>
      </c>
      <c r="K225" t="s">
        <v>20</v>
      </c>
      <c r="L225" t="s">
        <v>20</v>
      </c>
      <c r="M225" t="s">
        <v>20</v>
      </c>
      <c r="N225" t="s">
        <v>20</v>
      </c>
    </row>
    <row r="226" spans="1:14" x14ac:dyDescent="0.2">
      <c r="A226" s="2">
        <v>340538286</v>
      </c>
      <c r="B226" t="s">
        <v>123</v>
      </c>
      <c r="C226" t="s">
        <v>19</v>
      </c>
      <c r="D226" s="2">
        <v>464</v>
      </c>
      <c r="E226" s="2">
        <v>1</v>
      </c>
      <c r="F226" t="s">
        <v>179</v>
      </c>
      <c r="G226" s="16"/>
      <c r="H226" s="2">
        <v>55</v>
      </c>
      <c r="I226" s="2">
        <v>80</v>
      </c>
      <c r="J226" t="s">
        <v>21</v>
      </c>
      <c r="K226" t="s">
        <v>20</v>
      </c>
      <c r="L226" t="s">
        <v>20</v>
      </c>
      <c r="M226" t="s">
        <v>20</v>
      </c>
      <c r="N226" t="s">
        <v>20</v>
      </c>
    </row>
    <row r="227" spans="1:14" x14ac:dyDescent="0.2">
      <c r="A227" s="2">
        <v>340539169</v>
      </c>
      <c r="B227" t="s">
        <v>124</v>
      </c>
      <c r="C227" t="s">
        <v>19</v>
      </c>
      <c r="D227" s="2">
        <v>491</v>
      </c>
      <c r="E227" s="2">
        <v>1</v>
      </c>
      <c r="F227" t="s">
        <v>179</v>
      </c>
      <c r="G227" s="16"/>
      <c r="H227" s="2">
        <v>55</v>
      </c>
      <c r="I227" s="2">
        <v>80</v>
      </c>
      <c r="J227" t="s">
        <v>20</v>
      </c>
      <c r="K227" t="s">
        <v>20</v>
      </c>
      <c r="L227" t="s">
        <v>20</v>
      </c>
      <c r="M227" t="s">
        <v>20</v>
      </c>
      <c r="N227" t="s">
        <v>20</v>
      </c>
    </row>
    <row r="228" spans="1:14" x14ac:dyDescent="0.2">
      <c r="A228" s="2">
        <v>340539783</v>
      </c>
      <c r="B228" t="s">
        <v>125</v>
      </c>
      <c r="C228" t="s">
        <v>19</v>
      </c>
      <c r="D228" s="2">
        <v>446</v>
      </c>
      <c r="E228" s="2">
        <v>1</v>
      </c>
      <c r="F228" t="s">
        <v>179</v>
      </c>
      <c r="G228" s="16"/>
      <c r="H228" s="2">
        <v>17</v>
      </c>
      <c r="I228" s="2">
        <v>25</v>
      </c>
      <c r="J228" t="s">
        <v>20</v>
      </c>
      <c r="K228" t="s">
        <v>20</v>
      </c>
      <c r="L228" t="s">
        <v>20</v>
      </c>
      <c r="M228" t="s">
        <v>20</v>
      </c>
      <c r="N228" t="s">
        <v>20</v>
      </c>
    </row>
    <row r="229" spans="1:14" x14ac:dyDescent="0.2">
      <c r="A229" s="2">
        <v>340539905</v>
      </c>
      <c r="C229" t="s">
        <v>19</v>
      </c>
      <c r="D229" s="2">
        <v>149</v>
      </c>
      <c r="E229" s="2">
        <v>1</v>
      </c>
      <c r="F229" t="s">
        <v>179</v>
      </c>
      <c r="G229" s="16"/>
      <c r="H229" s="2">
        <v>9</v>
      </c>
      <c r="I229" s="2">
        <v>40</v>
      </c>
      <c r="J229" t="s">
        <v>20</v>
      </c>
      <c r="K229" t="s">
        <v>20</v>
      </c>
      <c r="L229" t="s">
        <v>20</v>
      </c>
      <c r="M229" t="s">
        <v>20</v>
      </c>
      <c r="N229" t="s">
        <v>20</v>
      </c>
    </row>
    <row r="230" spans="1:14" x14ac:dyDescent="0.2">
      <c r="A230" s="2">
        <v>340540092</v>
      </c>
      <c r="C230" t="s">
        <v>19</v>
      </c>
      <c r="D230" s="2">
        <v>735</v>
      </c>
      <c r="E230" s="2">
        <v>5</v>
      </c>
      <c r="F230" t="s">
        <v>179</v>
      </c>
      <c r="G230" s="16"/>
      <c r="H230" s="2">
        <v>87</v>
      </c>
      <c r="I230" s="2">
        <v>125</v>
      </c>
      <c r="J230" t="s">
        <v>21</v>
      </c>
      <c r="K230" t="s">
        <v>20</v>
      </c>
      <c r="L230" t="s">
        <v>20</v>
      </c>
      <c r="M230" t="s">
        <v>20</v>
      </c>
      <c r="N230" t="s">
        <v>20</v>
      </c>
    </row>
    <row r="231" spans="1:14" x14ac:dyDescent="0.2">
      <c r="A231" s="2">
        <v>340541129</v>
      </c>
      <c r="B231" t="s">
        <v>126</v>
      </c>
      <c r="C231" t="s">
        <v>19</v>
      </c>
      <c r="D231" s="2">
        <v>735</v>
      </c>
      <c r="E231" s="2">
        <v>10</v>
      </c>
      <c r="F231" t="s">
        <v>179</v>
      </c>
      <c r="G231" s="16"/>
      <c r="H231" s="2">
        <v>436</v>
      </c>
      <c r="I231" s="2">
        <v>630</v>
      </c>
      <c r="J231" t="s">
        <v>21</v>
      </c>
      <c r="K231" t="s">
        <v>20</v>
      </c>
      <c r="L231" t="s">
        <v>20</v>
      </c>
      <c r="M231" t="s">
        <v>20</v>
      </c>
      <c r="N231" t="s">
        <v>20</v>
      </c>
    </row>
    <row r="232" spans="1:14" x14ac:dyDescent="0.2">
      <c r="A232" s="2">
        <v>340541665</v>
      </c>
      <c r="B232" t="s">
        <v>17</v>
      </c>
      <c r="C232" t="s">
        <v>19</v>
      </c>
      <c r="D232" s="2">
        <v>502</v>
      </c>
      <c r="E232" s="2">
        <v>1</v>
      </c>
      <c r="F232" t="s">
        <v>179</v>
      </c>
      <c r="G232" s="16"/>
      <c r="H232" s="2">
        <v>28</v>
      </c>
      <c r="I232" s="2">
        <v>40</v>
      </c>
      <c r="J232" t="s">
        <v>21</v>
      </c>
      <c r="K232" t="s">
        <v>21</v>
      </c>
      <c r="L232" t="s">
        <v>21</v>
      </c>
      <c r="M232" t="s">
        <v>21</v>
      </c>
      <c r="N232" t="s">
        <v>20</v>
      </c>
    </row>
    <row r="233" spans="1:14" x14ac:dyDescent="0.2">
      <c r="A233" s="2">
        <v>340542000</v>
      </c>
      <c r="B233" t="s">
        <v>127</v>
      </c>
      <c r="C233" t="s">
        <v>19</v>
      </c>
      <c r="D233" s="2">
        <v>473</v>
      </c>
      <c r="E233" s="2">
        <v>1</v>
      </c>
      <c r="F233" t="s">
        <v>179</v>
      </c>
      <c r="G233" s="16"/>
      <c r="H233" s="2">
        <v>44</v>
      </c>
      <c r="I233" s="2">
        <v>63</v>
      </c>
      <c r="J233" t="s">
        <v>21</v>
      </c>
      <c r="K233" t="s">
        <v>20</v>
      </c>
      <c r="L233" t="s">
        <v>20</v>
      </c>
      <c r="M233" t="s">
        <v>20</v>
      </c>
      <c r="N233" t="s">
        <v>20</v>
      </c>
    </row>
    <row r="234" spans="1:14" x14ac:dyDescent="0.2">
      <c r="A234" s="2">
        <v>340542172</v>
      </c>
      <c r="B234" t="s">
        <v>70</v>
      </c>
      <c r="C234" t="s">
        <v>19</v>
      </c>
      <c r="D234" s="2">
        <v>148</v>
      </c>
      <c r="E234" s="2">
        <v>1</v>
      </c>
      <c r="F234" t="s">
        <v>179</v>
      </c>
      <c r="G234" s="16"/>
      <c r="H234" s="2">
        <v>9</v>
      </c>
      <c r="I234" s="2">
        <v>40</v>
      </c>
      <c r="J234" t="s">
        <v>20</v>
      </c>
      <c r="K234" t="s">
        <v>20</v>
      </c>
      <c r="L234" t="s">
        <v>20</v>
      </c>
      <c r="M234" t="s">
        <v>20</v>
      </c>
      <c r="N234" t="s">
        <v>20</v>
      </c>
    </row>
    <row r="235" spans="1:14" x14ac:dyDescent="0.2">
      <c r="A235" s="2">
        <v>340544597</v>
      </c>
      <c r="B235" t="s">
        <v>128</v>
      </c>
      <c r="C235" t="s">
        <v>19</v>
      </c>
      <c r="D235" s="2">
        <v>27</v>
      </c>
      <c r="E235" s="2">
        <v>1</v>
      </c>
      <c r="F235" t="s">
        <v>179</v>
      </c>
      <c r="G235" s="16"/>
      <c r="H235" s="2">
        <v>9</v>
      </c>
      <c r="I235" s="2">
        <v>40</v>
      </c>
      <c r="J235" t="s">
        <v>20</v>
      </c>
      <c r="K235" t="s">
        <v>20</v>
      </c>
      <c r="L235" t="s">
        <v>20</v>
      </c>
      <c r="M235" t="s">
        <v>20</v>
      </c>
      <c r="N235" t="s">
        <v>20</v>
      </c>
    </row>
    <row r="236" spans="1:14" x14ac:dyDescent="0.2">
      <c r="A236" s="2">
        <v>340546539</v>
      </c>
      <c r="B236" t="s">
        <v>129</v>
      </c>
      <c r="C236" t="s">
        <v>19</v>
      </c>
      <c r="D236" s="2">
        <v>736</v>
      </c>
      <c r="E236" s="2">
        <v>5</v>
      </c>
      <c r="F236" t="s">
        <v>179</v>
      </c>
      <c r="G236" s="16"/>
      <c r="H236" s="2">
        <v>173</v>
      </c>
      <c r="I236" s="2">
        <v>250</v>
      </c>
      <c r="J236" t="s">
        <v>21</v>
      </c>
      <c r="K236" t="s">
        <v>21</v>
      </c>
      <c r="L236" t="s">
        <v>21</v>
      </c>
      <c r="M236" t="s">
        <v>21</v>
      </c>
      <c r="N236" t="s">
        <v>20</v>
      </c>
    </row>
    <row r="237" spans="1:14" x14ac:dyDescent="0.2">
      <c r="A237" s="2">
        <v>340546549</v>
      </c>
      <c r="B237" t="s">
        <v>130</v>
      </c>
      <c r="C237" t="s">
        <v>19</v>
      </c>
      <c r="D237" s="2">
        <v>736</v>
      </c>
      <c r="E237" s="2">
        <v>5</v>
      </c>
      <c r="F237" t="s">
        <v>179</v>
      </c>
      <c r="G237" s="16"/>
      <c r="H237" s="2">
        <v>277</v>
      </c>
      <c r="I237" s="2">
        <v>400</v>
      </c>
      <c r="J237" t="s">
        <v>21</v>
      </c>
      <c r="K237" t="s">
        <v>21</v>
      </c>
      <c r="L237" t="s">
        <v>21</v>
      </c>
      <c r="M237" t="s">
        <v>21</v>
      </c>
      <c r="N237" t="s">
        <v>20</v>
      </c>
    </row>
    <row r="238" spans="1:14" x14ac:dyDescent="0.2">
      <c r="A238" s="2">
        <v>340546763</v>
      </c>
      <c r="B238" t="s">
        <v>131</v>
      </c>
      <c r="C238" t="s">
        <v>19</v>
      </c>
      <c r="D238" s="2">
        <v>737</v>
      </c>
      <c r="E238" s="2">
        <v>5</v>
      </c>
      <c r="F238" t="s">
        <v>179</v>
      </c>
      <c r="G238" s="16"/>
      <c r="H238" s="2">
        <v>111</v>
      </c>
      <c r="I238" s="2">
        <v>160</v>
      </c>
      <c r="J238" t="s">
        <v>21</v>
      </c>
      <c r="K238" t="s">
        <v>20</v>
      </c>
      <c r="L238" t="s">
        <v>20</v>
      </c>
      <c r="M238" t="s">
        <v>20</v>
      </c>
      <c r="N238" t="s">
        <v>20</v>
      </c>
    </row>
    <row r="239" spans="1:14" x14ac:dyDescent="0.2">
      <c r="A239" s="2">
        <v>340546805</v>
      </c>
      <c r="B239" t="s">
        <v>118</v>
      </c>
      <c r="C239" t="s">
        <v>19</v>
      </c>
      <c r="D239" s="2">
        <v>25</v>
      </c>
      <c r="E239" s="2">
        <v>1</v>
      </c>
      <c r="F239" t="s">
        <v>179</v>
      </c>
      <c r="G239" s="16"/>
      <c r="H239" s="2">
        <v>9</v>
      </c>
      <c r="I239" s="2">
        <v>40</v>
      </c>
      <c r="J239" t="s">
        <v>20</v>
      </c>
      <c r="K239" t="s">
        <v>20</v>
      </c>
      <c r="L239" t="s">
        <v>20</v>
      </c>
      <c r="M239" t="s">
        <v>20</v>
      </c>
      <c r="N239" t="s">
        <v>20</v>
      </c>
    </row>
    <row r="240" spans="1:14" x14ac:dyDescent="0.2">
      <c r="A240" s="2">
        <v>340547005</v>
      </c>
      <c r="B240" t="s">
        <v>132</v>
      </c>
      <c r="C240" t="s">
        <v>19</v>
      </c>
      <c r="D240" s="2">
        <v>491</v>
      </c>
      <c r="E240" s="2">
        <v>1</v>
      </c>
      <c r="F240" t="s">
        <v>179</v>
      </c>
      <c r="G240" s="16"/>
      <c r="H240" s="2">
        <v>17</v>
      </c>
      <c r="I240" s="2">
        <v>25</v>
      </c>
      <c r="J240" t="s">
        <v>20</v>
      </c>
      <c r="K240" t="s">
        <v>20</v>
      </c>
      <c r="L240" t="s">
        <v>20</v>
      </c>
      <c r="M240" t="s">
        <v>20</v>
      </c>
      <c r="N240" t="s">
        <v>20</v>
      </c>
    </row>
    <row r="241" spans="1:14" x14ac:dyDescent="0.2">
      <c r="A241" s="2">
        <v>340547339</v>
      </c>
      <c r="B241" t="s">
        <v>17</v>
      </c>
      <c r="C241" t="s">
        <v>19</v>
      </c>
      <c r="D241" s="2">
        <v>492</v>
      </c>
      <c r="E241" s="2">
        <v>1</v>
      </c>
      <c r="F241" t="s">
        <v>179</v>
      </c>
      <c r="G241" s="16"/>
      <c r="H241" s="2">
        <v>17</v>
      </c>
      <c r="I241" s="2">
        <v>25</v>
      </c>
      <c r="J241" t="s">
        <v>20</v>
      </c>
      <c r="K241" t="s">
        <v>20</v>
      </c>
      <c r="L241" t="s">
        <v>20</v>
      </c>
      <c r="M241" t="s">
        <v>20</v>
      </c>
      <c r="N241" t="s">
        <v>20</v>
      </c>
    </row>
    <row r="242" spans="1:14" x14ac:dyDescent="0.2">
      <c r="A242" s="2">
        <v>340548649</v>
      </c>
      <c r="B242" t="s">
        <v>118</v>
      </c>
      <c r="C242" t="s">
        <v>19</v>
      </c>
      <c r="D242" s="2">
        <v>149</v>
      </c>
      <c r="E242" s="2">
        <v>1</v>
      </c>
      <c r="F242" t="s">
        <v>179</v>
      </c>
      <c r="G242" s="16"/>
      <c r="H242" s="2">
        <v>9</v>
      </c>
      <c r="I242" s="2">
        <v>40</v>
      </c>
      <c r="J242" t="s">
        <v>20</v>
      </c>
      <c r="K242" t="s">
        <v>20</v>
      </c>
      <c r="L242" t="s">
        <v>20</v>
      </c>
      <c r="M242" t="s">
        <v>20</v>
      </c>
      <c r="N242" t="s">
        <v>20</v>
      </c>
    </row>
    <row r="243" spans="1:14" x14ac:dyDescent="0.2">
      <c r="A243" s="2">
        <v>340549042</v>
      </c>
      <c r="B243" t="s">
        <v>133</v>
      </c>
      <c r="C243" t="s">
        <v>19</v>
      </c>
      <c r="D243" s="2">
        <v>464</v>
      </c>
      <c r="E243" s="2">
        <v>1</v>
      </c>
      <c r="F243" t="s">
        <v>179</v>
      </c>
      <c r="G243" s="16"/>
      <c r="H243" s="2">
        <v>55</v>
      </c>
      <c r="I243" s="2">
        <v>80</v>
      </c>
      <c r="J243" t="s">
        <v>21</v>
      </c>
      <c r="K243" t="s">
        <v>20</v>
      </c>
      <c r="L243" t="s">
        <v>20</v>
      </c>
      <c r="M243" t="s">
        <v>20</v>
      </c>
      <c r="N243" t="s">
        <v>20</v>
      </c>
    </row>
    <row r="244" spans="1:14" x14ac:dyDescent="0.2">
      <c r="A244" s="2">
        <v>340551004</v>
      </c>
      <c r="B244" t="s">
        <v>117</v>
      </c>
      <c r="C244" t="s">
        <v>19</v>
      </c>
      <c r="D244" s="2">
        <v>467</v>
      </c>
      <c r="E244" s="2">
        <v>1</v>
      </c>
      <c r="F244" t="s">
        <v>179</v>
      </c>
      <c r="G244" s="16"/>
      <c r="H244" s="2">
        <v>69</v>
      </c>
      <c r="I244" s="2">
        <v>100</v>
      </c>
      <c r="J244" t="s">
        <v>21</v>
      </c>
      <c r="K244" t="s">
        <v>20</v>
      </c>
      <c r="L244" t="s">
        <v>20</v>
      </c>
      <c r="M244" t="s">
        <v>20</v>
      </c>
      <c r="N244" t="s">
        <v>20</v>
      </c>
    </row>
    <row r="245" spans="1:14" x14ac:dyDescent="0.2">
      <c r="A245" s="2">
        <v>340551496</v>
      </c>
      <c r="B245" t="s">
        <v>134</v>
      </c>
      <c r="C245" t="s">
        <v>19</v>
      </c>
      <c r="D245" s="2">
        <v>491</v>
      </c>
      <c r="E245" s="2">
        <v>1</v>
      </c>
      <c r="F245" t="s">
        <v>179</v>
      </c>
      <c r="G245" s="16"/>
      <c r="H245" s="2">
        <v>44</v>
      </c>
      <c r="I245" s="2">
        <v>63</v>
      </c>
      <c r="J245" t="s">
        <v>20</v>
      </c>
      <c r="K245" t="s">
        <v>20</v>
      </c>
      <c r="L245" t="s">
        <v>20</v>
      </c>
      <c r="M245" t="s">
        <v>20</v>
      </c>
      <c r="N245" t="s">
        <v>20</v>
      </c>
    </row>
    <row r="246" spans="1:14" x14ac:dyDescent="0.2">
      <c r="A246" s="2">
        <v>340552687</v>
      </c>
      <c r="B246" t="s">
        <v>132</v>
      </c>
      <c r="C246" t="s">
        <v>19</v>
      </c>
      <c r="D246" s="2">
        <v>491</v>
      </c>
      <c r="E246" s="2">
        <v>1</v>
      </c>
      <c r="F246" t="s">
        <v>179</v>
      </c>
      <c r="G246" s="16"/>
      <c r="H246" s="2">
        <v>17</v>
      </c>
      <c r="I246" s="2">
        <v>25</v>
      </c>
      <c r="J246" t="s">
        <v>20</v>
      </c>
      <c r="K246" t="s">
        <v>20</v>
      </c>
      <c r="L246" t="s">
        <v>20</v>
      </c>
      <c r="M246" t="s">
        <v>20</v>
      </c>
      <c r="N246" t="s">
        <v>20</v>
      </c>
    </row>
    <row r="247" spans="1:14" x14ac:dyDescent="0.2">
      <c r="A247" s="2">
        <v>340553000</v>
      </c>
      <c r="B247" t="s">
        <v>132</v>
      </c>
      <c r="C247" t="s">
        <v>19</v>
      </c>
      <c r="D247" s="2">
        <v>491</v>
      </c>
      <c r="E247" s="2">
        <v>1</v>
      </c>
      <c r="F247" t="s">
        <v>179</v>
      </c>
      <c r="G247" s="16"/>
      <c r="H247" s="2">
        <v>17</v>
      </c>
      <c r="I247" s="2">
        <v>25</v>
      </c>
      <c r="J247" t="s">
        <v>20</v>
      </c>
      <c r="K247" t="s">
        <v>20</v>
      </c>
      <c r="L247" t="s">
        <v>20</v>
      </c>
      <c r="M247" t="s">
        <v>20</v>
      </c>
      <c r="N247" t="s">
        <v>20</v>
      </c>
    </row>
    <row r="248" spans="1:14" x14ac:dyDescent="0.2">
      <c r="A248" s="2">
        <v>340553617</v>
      </c>
      <c r="B248" t="s">
        <v>135</v>
      </c>
      <c r="C248" t="s">
        <v>19</v>
      </c>
      <c r="D248" s="2">
        <v>735</v>
      </c>
      <c r="E248" s="2">
        <v>5</v>
      </c>
      <c r="F248" t="s">
        <v>179</v>
      </c>
      <c r="G248" s="16"/>
      <c r="H248" s="2">
        <v>87</v>
      </c>
      <c r="I248" s="2">
        <v>125</v>
      </c>
      <c r="J248" t="s">
        <v>21</v>
      </c>
      <c r="K248" t="s">
        <v>20</v>
      </c>
      <c r="L248" t="s">
        <v>20</v>
      </c>
      <c r="M248" t="s">
        <v>20</v>
      </c>
      <c r="N248" t="s">
        <v>20</v>
      </c>
    </row>
    <row r="249" spans="1:14" x14ac:dyDescent="0.2">
      <c r="A249" s="2">
        <v>340554217</v>
      </c>
      <c r="B249" t="s">
        <v>50</v>
      </c>
      <c r="C249" t="s">
        <v>19</v>
      </c>
      <c r="D249" s="2">
        <v>467</v>
      </c>
      <c r="E249" s="2">
        <v>1</v>
      </c>
      <c r="F249" t="s">
        <v>179</v>
      </c>
      <c r="G249" s="16"/>
      <c r="H249" s="2">
        <v>44</v>
      </c>
      <c r="I249" s="2">
        <v>63</v>
      </c>
      <c r="J249" t="s">
        <v>20</v>
      </c>
      <c r="K249" t="s">
        <v>20</v>
      </c>
      <c r="L249" t="s">
        <v>20</v>
      </c>
      <c r="M249" t="s">
        <v>20</v>
      </c>
      <c r="N249" t="s">
        <v>20</v>
      </c>
    </row>
    <row r="250" spans="1:14" x14ac:dyDescent="0.2">
      <c r="A250" s="2">
        <v>340554718</v>
      </c>
      <c r="B250" t="s">
        <v>136</v>
      </c>
      <c r="C250" t="s">
        <v>19</v>
      </c>
      <c r="D250" s="2">
        <v>25</v>
      </c>
      <c r="E250" s="2">
        <v>1</v>
      </c>
      <c r="F250" t="s">
        <v>179</v>
      </c>
      <c r="G250" s="16"/>
      <c r="H250" s="2">
        <v>17</v>
      </c>
      <c r="I250" s="2">
        <v>25</v>
      </c>
      <c r="J250" t="s">
        <v>20</v>
      </c>
      <c r="K250" t="s">
        <v>20</v>
      </c>
      <c r="L250" t="s">
        <v>20</v>
      </c>
      <c r="M250" t="s">
        <v>20</v>
      </c>
      <c r="N250" t="s">
        <v>20</v>
      </c>
    </row>
    <row r="251" spans="1:14" x14ac:dyDescent="0.2">
      <c r="A251" s="2">
        <v>340555667</v>
      </c>
      <c r="B251" t="s">
        <v>137</v>
      </c>
      <c r="C251" t="s">
        <v>19</v>
      </c>
      <c r="D251" s="2">
        <v>467</v>
      </c>
      <c r="E251" s="2">
        <v>1</v>
      </c>
      <c r="F251" t="s">
        <v>179</v>
      </c>
      <c r="G251" s="16"/>
      <c r="H251" s="2">
        <v>44</v>
      </c>
      <c r="I251" s="2">
        <v>63</v>
      </c>
      <c r="J251" t="s">
        <v>21</v>
      </c>
      <c r="K251" t="s">
        <v>20</v>
      </c>
      <c r="L251" t="s">
        <v>20</v>
      </c>
      <c r="M251" t="s">
        <v>20</v>
      </c>
      <c r="N251" t="s">
        <v>20</v>
      </c>
    </row>
    <row r="252" spans="1:14" x14ac:dyDescent="0.2">
      <c r="A252" s="2">
        <v>340555678</v>
      </c>
      <c r="B252" t="s">
        <v>135</v>
      </c>
      <c r="C252" t="s">
        <v>19</v>
      </c>
      <c r="D252" s="2">
        <v>735</v>
      </c>
      <c r="E252" s="2">
        <v>5</v>
      </c>
      <c r="F252" t="s">
        <v>179</v>
      </c>
      <c r="G252" s="16"/>
      <c r="H252" s="2">
        <v>87</v>
      </c>
      <c r="I252" s="2">
        <v>125</v>
      </c>
      <c r="J252" t="s">
        <v>21</v>
      </c>
      <c r="K252" t="s">
        <v>20</v>
      </c>
      <c r="L252" t="s">
        <v>20</v>
      </c>
      <c r="M252" t="s">
        <v>20</v>
      </c>
      <c r="N252" t="s">
        <v>20</v>
      </c>
    </row>
    <row r="253" spans="1:14" x14ac:dyDescent="0.2">
      <c r="A253" s="2">
        <v>340555688</v>
      </c>
      <c r="B253" t="s">
        <v>135</v>
      </c>
      <c r="C253" t="s">
        <v>19</v>
      </c>
      <c r="D253" s="2">
        <v>735</v>
      </c>
      <c r="E253" s="2">
        <v>5</v>
      </c>
      <c r="F253" t="s">
        <v>179</v>
      </c>
      <c r="G253" s="16"/>
      <c r="H253" s="2">
        <v>87</v>
      </c>
      <c r="I253" s="2">
        <v>125</v>
      </c>
      <c r="J253" t="s">
        <v>21</v>
      </c>
      <c r="K253" t="s">
        <v>20</v>
      </c>
      <c r="L253" t="s">
        <v>20</v>
      </c>
      <c r="M253" t="s">
        <v>20</v>
      </c>
      <c r="N253" t="s">
        <v>20</v>
      </c>
    </row>
    <row r="254" spans="1:14" x14ac:dyDescent="0.2">
      <c r="A254" s="2">
        <v>340556013</v>
      </c>
      <c r="C254" t="s">
        <v>19</v>
      </c>
      <c r="D254" s="2">
        <v>473</v>
      </c>
      <c r="E254" s="2">
        <v>1</v>
      </c>
      <c r="F254" t="s">
        <v>179</v>
      </c>
      <c r="G254" s="16"/>
      <c r="H254" s="2">
        <v>28</v>
      </c>
      <c r="I254" s="2">
        <v>40</v>
      </c>
      <c r="J254" t="s">
        <v>21</v>
      </c>
      <c r="K254" t="s">
        <v>20</v>
      </c>
      <c r="L254" t="s">
        <v>20</v>
      </c>
      <c r="M254" t="s">
        <v>20</v>
      </c>
      <c r="N254" t="s">
        <v>20</v>
      </c>
    </row>
    <row r="255" spans="1:14" x14ac:dyDescent="0.2">
      <c r="A255" s="2">
        <v>340556885</v>
      </c>
      <c r="B255" t="s">
        <v>117</v>
      </c>
      <c r="C255" t="s">
        <v>19</v>
      </c>
      <c r="D255" s="2">
        <v>467</v>
      </c>
      <c r="E255" s="2">
        <v>1</v>
      </c>
      <c r="F255" t="s">
        <v>179</v>
      </c>
      <c r="G255" s="16"/>
      <c r="H255" s="2">
        <v>55</v>
      </c>
      <c r="I255" s="2">
        <v>80</v>
      </c>
      <c r="J255" t="s">
        <v>21</v>
      </c>
      <c r="K255" t="s">
        <v>20</v>
      </c>
      <c r="L255" t="s">
        <v>20</v>
      </c>
      <c r="M255" t="s">
        <v>20</v>
      </c>
      <c r="N255" t="s">
        <v>20</v>
      </c>
    </row>
    <row r="256" spans="1:14" x14ac:dyDescent="0.2">
      <c r="A256" s="2">
        <v>340557859</v>
      </c>
      <c r="B256" t="s">
        <v>70</v>
      </c>
      <c r="C256" t="s">
        <v>19</v>
      </c>
      <c r="D256" s="2">
        <v>26</v>
      </c>
      <c r="E256" s="2">
        <v>1</v>
      </c>
      <c r="F256" t="s">
        <v>179</v>
      </c>
      <c r="G256" s="16"/>
      <c r="H256" s="2">
        <v>9</v>
      </c>
      <c r="I256" s="2">
        <v>40</v>
      </c>
      <c r="J256" t="s">
        <v>20</v>
      </c>
      <c r="K256" t="s">
        <v>20</v>
      </c>
      <c r="L256" t="s">
        <v>20</v>
      </c>
      <c r="M256" t="s">
        <v>20</v>
      </c>
      <c r="N256" t="s">
        <v>20</v>
      </c>
    </row>
    <row r="257" spans="1:14" x14ac:dyDescent="0.2">
      <c r="A257" s="2">
        <v>340558773</v>
      </c>
      <c r="B257" t="s">
        <v>138</v>
      </c>
      <c r="C257" t="s">
        <v>19</v>
      </c>
      <c r="D257" s="2">
        <v>493</v>
      </c>
      <c r="E257" s="2">
        <v>1</v>
      </c>
      <c r="F257" t="s">
        <v>179</v>
      </c>
      <c r="G257" s="16"/>
      <c r="H257" s="2">
        <v>17</v>
      </c>
      <c r="I257" s="2">
        <v>25</v>
      </c>
      <c r="J257" t="s">
        <v>20</v>
      </c>
      <c r="K257" t="s">
        <v>20</v>
      </c>
      <c r="L257" t="s">
        <v>20</v>
      </c>
      <c r="M257" t="s">
        <v>20</v>
      </c>
      <c r="N257" t="s">
        <v>20</v>
      </c>
    </row>
    <row r="258" spans="1:14" x14ac:dyDescent="0.2">
      <c r="A258" s="2">
        <v>340559009</v>
      </c>
      <c r="B258" t="s">
        <v>139</v>
      </c>
      <c r="C258" t="s">
        <v>19</v>
      </c>
      <c r="D258" s="2">
        <v>467</v>
      </c>
      <c r="E258" s="2">
        <v>1</v>
      </c>
      <c r="F258" t="s">
        <v>179</v>
      </c>
      <c r="G258" s="16"/>
      <c r="H258" s="2">
        <v>69</v>
      </c>
      <c r="I258" s="2">
        <v>100</v>
      </c>
      <c r="J258" t="s">
        <v>20</v>
      </c>
      <c r="K258" t="s">
        <v>20</v>
      </c>
      <c r="L258" t="s">
        <v>20</v>
      </c>
      <c r="M258" t="s">
        <v>20</v>
      </c>
      <c r="N258" t="s">
        <v>20</v>
      </c>
    </row>
    <row r="259" spans="1:14" x14ac:dyDescent="0.2">
      <c r="A259" s="2">
        <v>340560438</v>
      </c>
      <c r="B259" t="s">
        <v>140</v>
      </c>
      <c r="C259" t="s">
        <v>19</v>
      </c>
      <c r="D259" s="2">
        <v>467</v>
      </c>
      <c r="E259" s="2">
        <v>1</v>
      </c>
      <c r="F259" t="s">
        <v>179</v>
      </c>
      <c r="G259" s="16"/>
      <c r="H259" s="2">
        <v>44</v>
      </c>
      <c r="I259" s="2">
        <v>63</v>
      </c>
      <c r="J259" t="s">
        <v>21</v>
      </c>
      <c r="K259" t="s">
        <v>20</v>
      </c>
      <c r="L259" t="s">
        <v>20</v>
      </c>
      <c r="M259" t="s">
        <v>20</v>
      </c>
      <c r="N259" t="s">
        <v>20</v>
      </c>
    </row>
    <row r="260" spans="1:14" x14ac:dyDescent="0.2">
      <c r="A260" s="2">
        <v>340561089</v>
      </c>
      <c r="B260" t="s">
        <v>50</v>
      </c>
      <c r="C260" t="s">
        <v>19</v>
      </c>
      <c r="D260" s="2">
        <v>736</v>
      </c>
      <c r="E260" s="2">
        <v>5</v>
      </c>
      <c r="F260" t="s">
        <v>179</v>
      </c>
      <c r="G260" s="16"/>
      <c r="H260" s="2">
        <v>173</v>
      </c>
      <c r="I260" s="2">
        <v>250</v>
      </c>
      <c r="J260" t="s">
        <v>21</v>
      </c>
      <c r="K260" t="s">
        <v>20</v>
      </c>
      <c r="L260" t="s">
        <v>20</v>
      </c>
      <c r="M260" t="s">
        <v>20</v>
      </c>
      <c r="N260" t="s">
        <v>20</v>
      </c>
    </row>
    <row r="261" spans="1:14" x14ac:dyDescent="0.2">
      <c r="A261" s="2">
        <v>340561697</v>
      </c>
      <c r="B261" t="s">
        <v>141</v>
      </c>
      <c r="C261" t="s">
        <v>19</v>
      </c>
      <c r="D261" s="2">
        <v>747</v>
      </c>
      <c r="E261" s="2">
        <v>5</v>
      </c>
      <c r="F261" t="s">
        <v>179</v>
      </c>
      <c r="G261" s="16"/>
      <c r="H261" s="2">
        <v>277</v>
      </c>
      <c r="I261" s="2">
        <v>400</v>
      </c>
      <c r="J261" t="s">
        <v>21</v>
      </c>
      <c r="K261" t="s">
        <v>21</v>
      </c>
      <c r="L261" t="s">
        <v>21</v>
      </c>
      <c r="M261" t="s">
        <v>21</v>
      </c>
      <c r="N261" t="s">
        <v>20</v>
      </c>
    </row>
    <row r="262" spans="1:14" x14ac:dyDescent="0.2">
      <c r="A262" s="2">
        <v>340562359</v>
      </c>
      <c r="B262" t="s">
        <v>70</v>
      </c>
      <c r="C262" t="s">
        <v>19</v>
      </c>
      <c r="D262" s="2">
        <v>27</v>
      </c>
      <c r="E262" s="2">
        <v>1</v>
      </c>
      <c r="F262" t="s">
        <v>179</v>
      </c>
      <c r="G262" s="16"/>
      <c r="H262" s="2">
        <v>9</v>
      </c>
      <c r="I262" s="2">
        <v>40</v>
      </c>
      <c r="J262" t="s">
        <v>20</v>
      </c>
      <c r="K262" t="s">
        <v>20</v>
      </c>
      <c r="L262" t="s">
        <v>20</v>
      </c>
      <c r="M262" t="s">
        <v>20</v>
      </c>
      <c r="N262" t="s">
        <v>20</v>
      </c>
    </row>
    <row r="263" spans="1:14" x14ac:dyDescent="0.2">
      <c r="A263" s="2">
        <v>340563201</v>
      </c>
      <c r="B263" t="s">
        <v>142</v>
      </c>
      <c r="C263" t="s">
        <v>19</v>
      </c>
      <c r="D263" s="2">
        <v>736</v>
      </c>
      <c r="E263" s="2">
        <v>5</v>
      </c>
      <c r="F263" t="s">
        <v>179</v>
      </c>
      <c r="G263" s="16"/>
      <c r="H263" s="2">
        <v>346</v>
      </c>
      <c r="I263" s="2">
        <v>500</v>
      </c>
      <c r="J263" t="s">
        <v>21</v>
      </c>
      <c r="K263" t="s">
        <v>21</v>
      </c>
      <c r="L263" t="s">
        <v>21</v>
      </c>
      <c r="M263" t="s">
        <v>21</v>
      </c>
      <c r="N263" t="s">
        <v>20</v>
      </c>
    </row>
    <row r="264" spans="1:14" x14ac:dyDescent="0.2">
      <c r="A264" s="2">
        <v>340564235</v>
      </c>
      <c r="B264" t="s">
        <v>70</v>
      </c>
      <c r="C264" t="s">
        <v>19</v>
      </c>
      <c r="D264" s="2">
        <v>26</v>
      </c>
      <c r="E264" s="2">
        <v>1</v>
      </c>
      <c r="F264" t="s">
        <v>179</v>
      </c>
      <c r="G264" s="16"/>
      <c r="H264" s="2">
        <v>9</v>
      </c>
      <c r="I264" s="2">
        <v>40</v>
      </c>
      <c r="J264" t="s">
        <v>20</v>
      </c>
      <c r="K264" t="s">
        <v>20</v>
      </c>
      <c r="L264" t="s">
        <v>20</v>
      </c>
      <c r="M264" t="s">
        <v>20</v>
      </c>
      <c r="N264" t="s">
        <v>20</v>
      </c>
    </row>
    <row r="265" spans="1:14" x14ac:dyDescent="0.2">
      <c r="A265" s="2">
        <v>340565080</v>
      </c>
      <c r="B265" t="s">
        <v>143</v>
      </c>
      <c r="C265" t="s">
        <v>19</v>
      </c>
      <c r="D265" s="2">
        <v>735</v>
      </c>
      <c r="E265" s="2">
        <v>5</v>
      </c>
      <c r="F265" t="s">
        <v>179</v>
      </c>
      <c r="G265" s="16"/>
      <c r="H265" s="2">
        <v>346</v>
      </c>
      <c r="I265" s="2">
        <v>500</v>
      </c>
      <c r="J265" t="s">
        <v>21</v>
      </c>
      <c r="K265" t="s">
        <v>20</v>
      </c>
      <c r="L265" t="s">
        <v>20</v>
      </c>
      <c r="M265" t="s">
        <v>20</v>
      </c>
      <c r="N265" t="s">
        <v>20</v>
      </c>
    </row>
    <row r="266" spans="1:14" x14ac:dyDescent="0.2">
      <c r="A266" s="2">
        <v>340566728</v>
      </c>
      <c r="C266" t="s">
        <v>19</v>
      </c>
      <c r="D266" s="2">
        <v>735</v>
      </c>
      <c r="E266" s="2">
        <v>5</v>
      </c>
      <c r="F266" t="s">
        <v>179</v>
      </c>
      <c r="G266" s="16"/>
      <c r="H266" s="2">
        <v>218</v>
      </c>
      <c r="I266" s="2">
        <v>315</v>
      </c>
      <c r="J266" t="s">
        <v>21</v>
      </c>
      <c r="K266" t="s">
        <v>20</v>
      </c>
      <c r="L266" t="s">
        <v>20</v>
      </c>
      <c r="M266" t="s">
        <v>20</v>
      </c>
      <c r="N266" t="s">
        <v>20</v>
      </c>
    </row>
    <row r="267" spans="1:14" x14ac:dyDescent="0.2">
      <c r="A267" s="2">
        <v>340567009</v>
      </c>
      <c r="B267" t="s">
        <v>144</v>
      </c>
      <c r="C267" t="s">
        <v>19</v>
      </c>
      <c r="D267" s="2">
        <v>736</v>
      </c>
      <c r="E267" s="2">
        <v>5</v>
      </c>
      <c r="F267" t="s">
        <v>179</v>
      </c>
      <c r="G267" s="16"/>
      <c r="H267" s="2">
        <v>277</v>
      </c>
      <c r="I267" s="2">
        <v>400</v>
      </c>
      <c r="J267" t="s">
        <v>21</v>
      </c>
      <c r="K267" t="s">
        <v>20</v>
      </c>
      <c r="L267" t="s">
        <v>20</v>
      </c>
      <c r="M267" t="s">
        <v>20</v>
      </c>
      <c r="N267" t="s">
        <v>20</v>
      </c>
    </row>
    <row r="268" spans="1:14" x14ac:dyDescent="0.2">
      <c r="A268" s="2">
        <v>340567735</v>
      </c>
      <c r="B268" t="s">
        <v>145</v>
      </c>
      <c r="C268" t="s">
        <v>19</v>
      </c>
      <c r="D268" s="2">
        <v>493</v>
      </c>
      <c r="E268" s="2">
        <v>1</v>
      </c>
      <c r="F268" t="s">
        <v>179</v>
      </c>
      <c r="G268" s="16"/>
      <c r="H268" s="2">
        <v>17</v>
      </c>
      <c r="I268" s="2">
        <v>25</v>
      </c>
      <c r="J268" t="s">
        <v>20</v>
      </c>
      <c r="K268" t="s">
        <v>20</v>
      </c>
      <c r="L268" t="s">
        <v>20</v>
      </c>
      <c r="M268" t="s">
        <v>20</v>
      </c>
      <c r="N268" t="s">
        <v>20</v>
      </c>
    </row>
    <row r="269" spans="1:14" x14ac:dyDescent="0.2">
      <c r="A269" s="2">
        <v>340568352</v>
      </c>
      <c r="B269" t="s">
        <v>103</v>
      </c>
      <c r="C269" t="s">
        <v>19</v>
      </c>
      <c r="D269" s="2">
        <v>493</v>
      </c>
      <c r="E269" s="2">
        <v>1</v>
      </c>
      <c r="F269" t="s">
        <v>179</v>
      </c>
      <c r="G269" s="16"/>
      <c r="H269" s="2">
        <v>28</v>
      </c>
      <c r="I269" s="2">
        <v>40</v>
      </c>
      <c r="J269" t="s">
        <v>20</v>
      </c>
      <c r="K269" t="s">
        <v>20</v>
      </c>
      <c r="L269" t="s">
        <v>20</v>
      </c>
      <c r="M269" t="s">
        <v>20</v>
      </c>
      <c r="N269" t="s">
        <v>20</v>
      </c>
    </row>
    <row r="270" spans="1:14" x14ac:dyDescent="0.2">
      <c r="A270" s="2">
        <v>340568699</v>
      </c>
      <c r="B270" t="s">
        <v>65</v>
      </c>
      <c r="C270" t="s">
        <v>19</v>
      </c>
      <c r="D270" s="2">
        <v>491</v>
      </c>
      <c r="E270" s="2">
        <v>1</v>
      </c>
      <c r="F270" t="s">
        <v>179</v>
      </c>
      <c r="G270" s="16"/>
      <c r="H270" s="2">
        <v>28</v>
      </c>
      <c r="I270" s="2">
        <v>40</v>
      </c>
      <c r="J270" t="s">
        <v>20</v>
      </c>
      <c r="K270" t="s">
        <v>20</v>
      </c>
      <c r="L270" t="s">
        <v>20</v>
      </c>
      <c r="M270" t="s">
        <v>20</v>
      </c>
      <c r="N270" t="s">
        <v>20</v>
      </c>
    </row>
    <row r="271" spans="1:14" x14ac:dyDescent="0.2">
      <c r="A271" s="2">
        <v>340571286</v>
      </c>
      <c r="B271" t="s">
        <v>127</v>
      </c>
      <c r="C271" t="s">
        <v>19</v>
      </c>
      <c r="D271" s="2">
        <v>737</v>
      </c>
      <c r="E271" s="2">
        <v>5</v>
      </c>
      <c r="F271" t="s">
        <v>179</v>
      </c>
      <c r="G271" s="16"/>
      <c r="H271" s="2">
        <v>87</v>
      </c>
      <c r="I271" s="2">
        <v>125</v>
      </c>
      <c r="J271" t="s">
        <v>20</v>
      </c>
      <c r="K271" t="s">
        <v>21</v>
      </c>
      <c r="L271" t="s">
        <v>21</v>
      </c>
      <c r="M271" t="s">
        <v>21</v>
      </c>
      <c r="N271" t="s">
        <v>20</v>
      </c>
    </row>
    <row r="272" spans="1:14" x14ac:dyDescent="0.2">
      <c r="A272" s="2">
        <v>340572374</v>
      </c>
      <c r="C272" t="s">
        <v>19</v>
      </c>
      <c r="D272" s="2">
        <v>736</v>
      </c>
      <c r="E272" s="2">
        <v>5</v>
      </c>
      <c r="F272" t="s">
        <v>179</v>
      </c>
      <c r="G272" s="16"/>
      <c r="H272" s="2">
        <v>111</v>
      </c>
      <c r="I272" s="2">
        <v>160</v>
      </c>
      <c r="J272" t="s">
        <v>21</v>
      </c>
      <c r="K272" t="s">
        <v>21</v>
      </c>
      <c r="L272" t="s">
        <v>21</v>
      </c>
      <c r="M272" t="s">
        <v>21</v>
      </c>
      <c r="N272" t="s">
        <v>20</v>
      </c>
    </row>
    <row r="273" spans="1:14" x14ac:dyDescent="0.2">
      <c r="A273" s="2">
        <v>340572432</v>
      </c>
      <c r="B273" t="s">
        <v>117</v>
      </c>
      <c r="C273" t="s">
        <v>19</v>
      </c>
      <c r="D273" s="2">
        <v>467</v>
      </c>
      <c r="E273" s="2">
        <v>1</v>
      </c>
      <c r="F273" t="s">
        <v>179</v>
      </c>
      <c r="G273" s="16"/>
      <c r="H273" s="2">
        <v>55</v>
      </c>
      <c r="I273" s="2">
        <v>80</v>
      </c>
      <c r="J273" t="s">
        <v>21</v>
      </c>
      <c r="K273" t="s">
        <v>20</v>
      </c>
      <c r="L273" t="s">
        <v>20</v>
      </c>
      <c r="M273" t="s">
        <v>20</v>
      </c>
      <c r="N273" t="s">
        <v>20</v>
      </c>
    </row>
    <row r="274" spans="1:14" x14ac:dyDescent="0.2">
      <c r="A274" s="2">
        <v>340572472</v>
      </c>
      <c r="B274" t="s">
        <v>128</v>
      </c>
      <c r="C274" t="s">
        <v>19</v>
      </c>
      <c r="D274" s="2">
        <v>24</v>
      </c>
      <c r="E274" s="2">
        <v>1</v>
      </c>
      <c r="F274" t="s">
        <v>179</v>
      </c>
      <c r="G274" s="16"/>
      <c r="H274" s="2">
        <v>9</v>
      </c>
      <c r="I274" s="2">
        <v>40</v>
      </c>
      <c r="J274" t="s">
        <v>20</v>
      </c>
      <c r="K274" t="s">
        <v>20</v>
      </c>
      <c r="L274" t="s">
        <v>20</v>
      </c>
      <c r="M274" t="s">
        <v>20</v>
      </c>
      <c r="N274" t="s">
        <v>20</v>
      </c>
    </row>
    <row r="275" spans="1:14" x14ac:dyDescent="0.2">
      <c r="A275" s="2">
        <v>340573170</v>
      </c>
      <c r="B275" t="s">
        <v>132</v>
      </c>
      <c r="C275" t="s">
        <v>19</v>
      </c>
      <c r="D275" s="2">
        <v>491</v>
      </c>
      <c r="E275" s="2">
        <v>1</v>
      </c>
      <c r="F275" t="s">
        <v>179</v>
      </c>
      <c r="G275" s="16"/>
      <c r="H275" s="2">
        <v>55</v>
      </c>
      <c r="I275" s="2">
        <v>80</v>
      </c>
      <c r="J275" t="s">
        <v>20</v>
      </c>
      <c r="K275" t="s">
        <v>20</v>
      </c>
      <c r="L275" t="s">
        <v>20</v>
      </c>
      <c r="M275" t="s">
        <v>20</v>
      </c>
      <c r="N275" t="s">
        <v>20</v>
      </c>
    </row>
    <row r="276" spans="1:14" x14ac:dyDescent="0.2">
      <c r="A276" s="2">
        <v>340573584</v>
      </c>
      <c r="B276" t="s">
        <v>146</v>
      </c>
      <c r="C276" t="s">
        <v>19</v>
      </c>
      <c r="D276" s="2">
        <v>28</v>
      </c>
      <c r="E276" s="2">
        <v>1</v>
      </c>
      <c r="F276" t="s">
        <v>179</v>
      </c>
      <c r="G276" s="16"/>
      <c r="H276" s="2">
        <v>9</v>
      </c>
      <c r="I276" s="2">
        <v>40</v>
      </c>
      <c r="J276" t="s">
        <v>20</v>
      </c>
      <c r="K276" t="s">
        <v>20</v>
      </c>
      <c r="L276" t="s">
        <v>20</v>
      </c>
      <c r="M276" t="s">
        <v>20</v>
      </c>
      <c r="N276" t="s">
        <v>20</v>
      </c>
    </row>
    <row r="277" spans="1:14" x14ac:dyDescent="0.2">
      <c r="A277" s="2">
        <v>340573586</v>
      </c>
      <c r="B277" t="s">
        <v>128</v>
      </c>
      <c r="C277" t="s">
        <v>19</v>
      </c>
      <c r="D277" s="2">
        <v>27</v>
      </c>
      <c r="E277" s="2">
        <v>1</v>
      </c>
      <c r="F277" t="s">
        <v>179</v>
      </c>
      <c r="G277" s="16"/>
      <c r="H277" s="2">
        <v>9</v>
      </c>
      <c r="I277" s="2">
        <v>40</v>
      </c>
      <c r="J277" t="s">
        <v>20</v>
      </c>
      <c r="K277" t="s">
        <v>20</v>
      </c>
      <c r="L277" t="s">
        <v>20</v>
      </c>
      <c r="M277" t="s">
        <v>20</v>
      </c>
      <c r="N277" t="s">
        <v>20</v>
      </c>
    </row>
    <row r="278" spans="1:14" x14ac:dyDescent="0.2">
      <c r="A278" s="2">
        <v>340574284</v>
      </c>
      <c r="B278" t="s">
        <v>17</v>
      </c>
      <c r="C278" t="s">
        <v>19</v>
      </c>
      <c r="D278" s="2">
        <v>491</v>
      </c>
      <c r="E278" s="2">
        <v>1</v>
      </c>
      <c r="F278" t="s">
        <v>179</v>
      </c>
      <c r="G278" s="16"/>
      <c r="H278" s="2">
        <v>17</v>
      </c>
      <c r="I278" s="2">
        <v>25</v>
      </c>
      <c r="J278" t="s">
        <v>20</v>
      </c>
      <c r="K278" t="s">
        <v>20</v>
      </c>
      <c r="L278" t="s">
        <v>20</v>
      </c>
      <c r="M278" t="s">
        <v>20</v>
      </c>
      <c r="N278" t="s">
        <v>20</v>
      </c>
    </row>
    <row r="279" spans="1:14" x14ac:dyDescent="0.2">
      <c r="A279" s="2">
        <v>340574423</v>
      </c>
      <c r="B279" t="s">
        <v>132</v>
      </c>
      <c r="C279" t="s">
        <v>19</v>
      </c>
      <c r="D279" s="2">
        <v>467</v>
      </c>
      <c r="E279" s="2">
        <v>1</v>
      </c>
      <c r="F279" t="s">
        <v>179</v>
      </c>
      <c r="G279" s="16"/>
      <c r="H279" s="2">
        <v>55</v>
      </c>
      <c r="I279" s="2">
        <v>80</v>
      </c>
      <c r="J279" t="s">
        <v>21</v>
      </c>
      <c r="K279" t="s">
        <v>20</v>
      </c>
      <c r="L279" t="s">
        <v>20</v>
      </c>
      <c r="M279" t="s">
        <v>20</v>
      </c>
      <c r="N279" t="s">
        <v>20</v>
      </c>
    </row>
    <row r="280" spans="1:14" x14ac:dyDescent="0.2">
      <c r="A280" s="2">
        <v>340574611</v>
      </c>
      <c r="B280" t="s">
        <v>147</v>
      </c>
      <c r="C280" t="s">
        <v>19</v>
      </c>
      <c r="D280" s="2">
        <v>492</v>
      </c>
      <c r="E280" s="2">
        <v>1</v>
      </c>
      <c r="F280" t="s">
        <v>179</v>
      </c>
      <c r="G280" s="16"/>
      <c r="H280" s="2">
        <v>28</v>
      </c>
      <c r="I280" s="2">
        <v>40</v>
      </c>
      <c r="J280" t="s">
        <v>20</v>
      </c>
      <c r="K280" t="s">
        <v>20</v>
      </c>
      <c r="L280" t="s">
        <v>20</v>
      </c>
      <c r="M280" t="s">
        <v>20</v>
      </c>
      <c r="N280" t="s">
        <v>20</v>
      </c>
    </row>
    <row r="281" spans="1:14" x14ac:dyDescent="0.2">
      <c r="A281" s="2">
        <v>340574899</v>
      </c>
      <c r="B281" t="s">
        <v>148</v>
      </c>
      <c r="C281" t="s">
        <v>19</v>
      </c>
      <c r="D281" s="2">
        <v>493</v>
      </c>
      <c r="E281" s="2">
        <v>1</v>
      </c>
      <c r="F281" t="s">
        <v>179</v>
      </c>
      <c r="G281" s="16"/>
      <c r="H281" s="2">
        <v>44</v>
      </c>
      <c r="I281" s="2">
        <v>63</v>
      </c>
      <c r="J281" t="s">
        <v>20</v>
      </c>
      <c r="K281" t="s">
        <v>20</v>
      </c>
      <c r="L281" t="s">
        <v>20</v>
      </c>
      <c r="M281" t="s">
        <v>20</v>
      </c>
      <c r="N281" t="s">
        <v>20</v>
      </c>
    </row>
    <row r="282" spans="1:14" x14ac:dyDescent="0.2">
      <c r="A282" s="2">
        <v>340575106</v>
      </c>
      <c r="B282" t="s">
        <v>149</v>
      </c>
      <c r="C282" t="s">
        <v>19</v>
      </c>
      <c r="D282" s="2">
        <v>493</v>
      </c>
      <c r="E282" s="2">
        <v>1</v>
      </c>
      <c r="F282" t="s">
        <v>179</v>
      </c>
      <c r="G282" s="16"/>
      <c r="H282" s="2">
        <v>28</v>
      </c>
      <c r="I282" s="2">
        <v>40</v>
      </c>
      <c r="J282" t="s">
        <v>20</v>
      </c>
      <c r="K282" t="s">
        <v>20</v>
      </c>
      <c r="L282" t="s">
        <v>20</v>
      </c>
      <c r="M282" t="s">
        <v>20</v>
      </c>
      <c r="N282" t="s">
        <v>20</v>
      </c>
    </row>
    <row r="283" spans="1:14" x14ac:dyDescent="0.2">
      <c r="A283" s="2">
        <v>340576123</v>
      </c>
      <c r="B283" t="s">
        <v>132</v>
      </c>
      <c r="C283" t="s">
        <v>19</v>
      </c>
      <c r="D283" s="2">
        <v>493</v>
      </c>
      <c r="E283" s="2">
        <v>1</v>
      </c>
      <c r="F283" t="s">
        <v>179</v>
      </c>
      <c r="G283" s="16"/>
      <c r="H283" s="2">
        <v>44</v>
      </c>
      <c r="I283" s="2">
        <v>63</v>
      </c>
      <c r="J283" t="s">
        <v>20</v>
      </c>
      <c r="K283" t="s">
        <v>20</v>
      </c>
      <c r="L283" t="s">
        <v>20</v>
      </c>
      <c r="M283" t="s">
        <v>20</v>
      </c>
      <c r="N283" t="s">
        <v>20</v>
      </c>
    </row>
    <row r="284" spans="1:14" x14ac:dyDescent="0.2">
      <c r="A284" s="2">
        <v>340576487</v>
      </c>
      <c r="B284" t="s">
        <v>70</v>
      </c>
      <c r="C284" t="s">
        <v>19</v>
      </c>
      <c r="D284" s="2">
        <v>26</v>
      </c>
      <c r="E284" s="2">
        <v>1</v>
      </c>
      <c r="F284" t="s">
        <v>179</v>
      </c>
      <c r="G284" s="16"/>
      <c r="H284" s="2">
        <v>9</v>
      </c>
      <c r="I284" s="2">
        <v>40</v>
      </c>
      <c r="J284" t="s">
        <v>20</v>
      </c>
      <c r="K284" t="s">
        <v>20</v>
      </c>
      <c r="L284" t="s">
        <v>20</v>
      </c>
      <c r="M284" t="s">
        <v>20</v>
      </c>
      <c r="N284" t="s">
        <v>20</v>
      </c>
    </row>
    <row r="285" spans="1:14" x14ac:dyDescent="0.2">
      <c r="A285" s="2">
        <v>340576790</v>
      </c>
      <c r="B285" t="s">
        <v>70</v>
      </c>
      <c r="C285" t="s">
        <v>19</v>
      </c>
      <c r="D285" s="2">
        <v>26</v>
      </c>
      <c r="E285" s="2">
        <v>1</v>
      </c>
      <c r="F285" t="s">
        <v>179</v>
      </c>
      <c r="G285" s="16"/>
      <c r="H285" s="2">
        <v>9</v>
      </c>
      <c r="I285" s="2">
        <v>40</v>
      </c>
      <c r="J285" t="s">
        <v>20</v>
      </c>
      <c r="K285" t="s">
        <v>20</v>
      </c>
      <c r="L285" t="s">
        <v>20</v>
      </c>
      <c r="M285" t="s">
        <v>20</v>
      </c>
      <c r="N285" t="s">
        <v>20</v>
      </c>
    </row>
    <row r="286" spans="1:14" x14ac:dyDescent="0.2">
      <c r="A286" s="2">
        <v>340576905</v>
      </c>
      <c r="B286" t="s">
        <v>70</v>
      </c>
      <c r="C286" t="s">
        <v>19</v>
      </c>
      <c r="D286" s="2">
        <v>27</v>
      </c>
      <c r="E286" s="2">
        <v>1</v>
      </c>
      <c r="F286" t="s">
        <v>179</v>
      </c>
      <c r="G286" s="16"/>
      <c r="H286" s="2">
        <v>9</v>
      </c>
      <c r="I286" s="2">
        <v>40</v>
      </c>
      <c r="J286" t="s">
        <v>20</v>
      </c>
      <c r="K286" t="s">
        <v>20</v>
      </c>
      <c r="L286" t="s">
        <v>20</v>
      </c>
      <c r="M286" t="s">
        <v>20</v>
      </c>
      <c r="N286" t="s">
        <v>20</v>
      </c>
    </row>
    <row r="287" spans="1:14" x14ac:dyDescent="0.2">
      <c r="A287" s="2">
        <v>340577207</v>
      </c>
      <c r="B287" t="s">
        <v>140</v>
      </c>
      <c r="C287" t="s">
        <v>19</v>
      </c>
      <c r="D287" s="2">
        <v>491</v>
      </c>
      <c r="E287" s="2">
        <v>1</v>
      </c>
      <c r="F287" t="s">
        <v>179</v>
      </c>
      <c r="G287" s="16"/>
      <c r="H287" s="2">
        <v>55</v>
      </c>
      <c r="I287" s="2">
        <v>80</v>
      </c>
      <c r="J287" t="s">
        <v>20</v>
      </c>
      <c r="K287" t="s">
        <v>20</v>
      </c>
      <c r="L287" t="s">
        <v>20</v>
      </c>
      <c r="M287" t="s">
        <v>20</v>
      </c>
      <c r="N287" t="s">
        <v>20</v>
      </c>
    </row>
    <row r="288" spans="1:14" x14ac:dyDescent="0.2">
      <c r="A288" s="2">
        <v>340577280</v>
      </c>
      <c r="B288" t="s">
        <v>118</v>
      </c>
      <c r="C288" t="s">
        <v>19</v>
      </c>
      <c r="D288" s="2">
        <v>27</v>
      </c>
      <c r="E288" s="2">
        <v>1</v>
      </c>
      <c r="F288" t="s">
        <v>179</v>
      </c>
      <c r="G288" s="16"/>
      <c r="H288" s="2">
        <v>9</v>
      </c>
      <c r="I288" s="2">
        <v>40</v>
      </c>
      <c r="J288" t="s">
        <v>20</v>
      </c>
      <c r="K288" t="s">
        <v>20</v>
      </c>
      <c r="L288" t="s">
        <v>20</v>
      </c>
      <c r="M288" t="s">
        <v>20</v>
      </c>
      <c r="N288" t="s">
        <v>20</v>
      </c>
    </row>
    <row r="289" spans="1:14" x14ac:dyDescent="0.2">
      <c r="A289" s="2">
        <v>340577343</v>
      </c>
      <c r="B289" t="s">
        <v>150</v>
      </c>
      <c r="C289" t="s">
        <v>19</v>
      </c>
      <c r="D289" s="2">
        <v>493</v>
      </c>
      <c r="E289" s="2">
        <v>1</v>
      </c>
      <c r="F289" t="s">
        <v>179</v>
      </c>
      <c r="G289" s="16"/>
      <c r="H289" s="2">
        <v>28</v>
      </c>
      <c r="I289" s="2">
        <v>40</v>
      </c>
      <c r="J289" t="s">
        <v>20</v>
      </c>
      <c r="K289" t="s">
        <v>20</v>
      </c>
      <c r="L289" t="s">
        <v>20</v>
      </c>
      <c r="M289" t="s">
        <v>20</v>
      </c>
      <c r="N289" t="s">
        <v>20</v>
      </c>
    </row>
    <row r="290" spans="1:14" x14ac:dyDescent="0.2">
      <c r="A290" s="2">
        <v>340577365</v>
      </c>
      <c r="B290" t="s">
        <v>128</v>
      </c>
      <c r="C290" t="s">
        <v>19</v>
      </c>
      <c r="D290" s="2">
        <v>25</v>
      </c>
      <c r="E290" s="2">
        <v>1</v>
      </c>
      <c r="F290" t="s">
        <v>179</v>
      </c>
      <c r="G290" s="16"/>
      <c r="H290" s="2">
        <v>9</v>
      </c>
      <c r="I290" s="2">
        <v>40</v>
      </c>
      <c r="J290" t="s">
        <v>20</v>
      </c>
      <c r="K290" t="s">
        <v>20</v>
      </c>
      <c r="L290" t="s">
        <v>20</v>
      </c>
      <c r="M290" t="s">
        <v>20</v>
      </c>
      <c r="N290" t="s">
        <v>20</v>
      </c>
    </row>
    <row r="291" spans="1:14" x14ac:dyDescent="0.2">
      <c r="A291" s="2">
        <v>340577473</v>
      </c>
      <c r="B291" t="s">
        <v>149</v>
      </c>
      <c r="C291" t="s">
        <v>19</v>
      </c>
      <c r="D291" s="2">
        <v>491</v>
      </c>
      <c r="E291" s="2">
        <v>1</v>
      </c>
      <c r="F291" t="s">
        <v>179</v>
      </c>
      <c r="G291" s="16"/>
      <c r="H291" s="2">
        <v>17</v>
      </c>
      <c r="I291" s="2">
        <v>25</v>
      </c>
      <c r="J291" t="s">
        <v>20</v>
      </c>
      <c r="K291" t="s">
        <v>20</v>
      </c>
      <c r="L291" t="s">
        <v>20</v>
      </c>
      <c r="M291" t="s">
        <v>20</v>
      </c>
      <c r="N291" t="s">
        <v>20</v>
      </c>
    </row>
    <row r="292" spans="1:14" x14ac:dyDescent="0.2">
      <c r="A292" s="2">
        <v>340578612</v>
      </c>
      <c r="B292" t="s">
        <v>140</v>
      </c>
      <c r="C292" t="s">
        <v>19</v>
      </c>
      <c r="D292" s="2">
        <v>467</v>
      </c>
      <c r="E292" s="2">
        <v>1</v>
      </c>
      <c r="F292" t="s">
        <v>179</v>
      </c>
      <c r="G292" s="16"/>
      <c r="H292" s="2">
        <v>55</v>
      </c>
      <c r="I292" s="2">
        <v>80</v>
      </c>
      <c r="J292" t="s">
        <v>21</v>
      </c>
      <c r="K292" t="s">
        <v>20</v>
      </c>
      <c r="L292" t="s">
        <v>20</v>
      </c>
      <c r="M292" t="s">
        <v>20</v>
      </c>
      <c r="N292" t="s">
        <v>20</v>
      </c>
    </row>
    <row r="293" spans="1:14" x14ac:dyDescent="0.2">
      <c r="A293" s="2">
        <v>345001582</v>
      </c>
      <c r="B293" t="s">
        <v>151</v>
      </c>
      <c r="C293" t="s">
        <v>19</v>
      </c>
      <c r="D293" s="2">
        <v>473</v>
      </c>
      <c r="E293" s="2">
        <v>1</v>
      </c>
      <c r="F293" t="s">
        <v>179</v>
      </c>
      <c r="G293" s="16"/>
      <c r="H293" s="2">
        <v>44</v>
      </c>
      <c r="I293" s="2">
        <v>63</v>
      </c>
      <c r="J293" t="s">
        <v>21</v>
      </c>
      <c r="K293" t="s">
        <v>20</v>
      </c>
      <c r="L293" t="s">
        <v>20</v>
      </c>
      <c r="M293" t="s">
        <v>20</v>
      </c>
      <c r="N293" t="s">
        <v>20</v>
      </c>
    </row>
    <row r="294" spans="1:14" x14ac:dyDescent="0.2">
      <c r="A294" s="2">
        <v>345024698</v>
      </c>
      <c r="B294" t="s">
        <v>65</v>
      </c>
      <c r="C294" t="s">
        <v>19</v>
      </c>
      <c r="D294" s="2">
        <v>738</v>
      </c>
      <c r="E294" s="2">
        <v>5</v>
      </c>
      <c r="F294" t="s">
        <v>179</v>
      </c>
      <c r="G294" s="16"/>
      <c r="H294" s="2">
        <v>173</v>
      </c>
      <c r="I294" s="2">
        <v>-999</v>
      </c>
      <c r="J294" t="s">
        <v>21</v>
      </c>
      <c r="K294" t="s">
        <v>21</v>
      </c>
      <c r="L294" t="s">
        <v>21</v>
      </c>
      <c r="M294" t="s">
        <v>21</v>
      </c>
      <c r="N294" t="s">
        <v>20</v>
      </c>
    </row>
    <row r="295" spans="1:14" x14ac:dyDescent="0.2">
      <c r="A295" s="2">
        <v>345037032</v>
      </c>
      <c r="B295" t="s">
        <v>152</v>
      </c>
      <c r="C295" t="s">
        <v>19</v>
      </c>
      <c r="D295" s="2">
        <v>473</v>
      </c>
      <c r="E295" s="2">
        <v>1</v>
      </c>
      <c r="F295" t="s">
        <v>179</v>
      </c>
      <c r="G295" s="16"/>
      <c r="H295" s="2">
        <v>17</v>
      </c>
      <c r="I295" s="2">
        <v>25</v>
      </c>
      <c r="J295" t="s">
        <v>21</v>
      </c>
      <c r="K295" t="s">
        <v>20</v>
      </c>
      <c r="L295" t="s">
        <v>20</v>
      </c>
      <c r="M295" t="s">
        <v>20</v>
      </c>
      <c r="N295" t="s">
        <v>20</v>
      </c>
    </row>
    <row r="296" spans="1:14" x14ac:dyDescent="0.2">
      <c r="A296" s="2">
        <v>345106888</v>
      </c>
      <c r="C296" t="s">
        <v>19</v>
      </c>
      <c r="D296" s="2">
        <v>473</v>
      </c>
      <c r="E296" s="2">
        <v>1</v>
      </c>
      <c r="F296" t="s">
        <v>179</v>
      </c>
      <c r="G296" s="16"/>
      <c r="H296" s="2">
        <v>55</v>
      </c>
      <c r="I296" s="2">
        <v>80</v>
      </c>
      <c r="J296" t="s">
        <v>21</v>
      </c>
      <c r="K296" t="s">
        <v>20</v>
      </c>
      <c r="L296" t="s">
        <v>20</v>
      </c>
      <c r="M296" t="s">
        <v>20</v>
      </c>
      <c r="N296" t="s">
        <v>20</v>
      </c>
    </row>
    <row r="297" spans="1:14" x14ac:dyDescent="0.2">
      <c r="A297" s="2">
        <v>345221529</v>
      </c>
      <c r="C297" t="s">
        <v>19</v>
      </c>
      <c r="D297" s="2">
        <v>737</v>
      </c>
      <c r="E297" s="2">
        <v>5</v>
      </c>
      <c r="F297" t="s">
        <v>179</v>
      </c>
      <c r="G297" s="16"/>
      <c r="H297" s="2">
        <v>111</v>
      </c>
      <c r="I297" s="2">
        <v>160</v>
      </c>
      <c r="J297" t="s">
        <v>21</v>
      </c>
      <c r="K297" t="s">
        <v>21</v>
      </c>
      <c r="L297" t="s">
        <v>21</v>
      </c>
      <c r="M297" t="s">
        <v>21</v>
      </c>
      <c r="N297" t="s">
        <v>20</v>
      </c>
    </row>
    <row r="298" spans="1:14" x14ac:dyDescent="0.2">
      <c r="A298" s="2">
        <v>345221556</v>
      </c>
      <c r="B298" t="s">
        <v>17</v>
      </c>
      <c r="C298" t="s">
        <v>19</v>
      </c>
      <c r="D298" s="2">
        <v>737</v>
      </c>
      <c r="E298" s="2">
        <v>5</v>
      </c>
      <c r="F298" t="s">
        <v>179</v>
      </c>
      <c r="G298" s="16"/>
      <c r="H298" s="2">
        <v>139</v>
      </c>
      <c r="I298" s="2">
        <v>200</v>
      </c>
      <c r="J298" t="s">
        <v>21</v>
      </c>
      <c r="K298" t="s">
        <v>21</v>
      </c>
      <c r="L298" t="s">
        <v>21</v>
      </c>
      <c r="M298" t="s">
        <v>21</v>
      </c>
      <c r="N298" t="s">
        <v>20</v>
      </c>
    </row>
    <row r="299" spans="1:14" x14ac:dyDescent="0.2">
      <c r="A299" s="2">
        <v>345221586</v>
      </c>
      <c r="C299" t="s">
        <v>19</v>
      </c>
      <c r="D299" s="2">
        <v>737</v>
      </c>
      <c r="E299" s="2">
        <v>10</v>
      </c>
      <c r="F299" t="s">
        <v>179</v>
      </c>
      <c r="G299" s="16"/>
      <c r="H299" s="2">
        <v>436</v>
      </c>
      <c r="I299" s="2">
        <v>630</v>
      </c>
      <c r="J299" t="s">
        <v>21</v>
      </c>
      <c r="K299" t="s">
        <v>21</v>
      </c>
      <c r="L299" t="s">
        <v>21</v>
      </c>
      <c r="M299" t="s">
        <v>21</v>
      </c>
      <c r="N299" t="s">
        <v>20</v>
      </c>
    </row>
    <row r="300" spans="1:14" x14ac:dyDescent="0.2">
      <c r="A300" s="2">
        <v>345221676</v>
      </c>
      <c r="B300" t="s">
        <v>127</v>
      </c>
      <c r="C300" t="s">
        <v>19</v>
      </c>
      <c r="D300" s="2">
        <v>495</v>
      </c>
      <c r="E300" s="2">
        <v>1</v>
      </c>
      <c r="F300" t="s">
        <v>179</v>
      </c>
      <c r="G300" s="16"/>
      <c r="H300" s="2">
        <v>28</v>
      </c>
      <c r="I300" s="2">
        <v>40</v>
      </c>
      <c r="J300" t="s">
        <v>20</v>
      </c>
      <c r="K300" t="s">
        <v>20</v>
      </c>
      <c r="L300" t="s">
        <v>20</v>
      </c>
      <c r="M300" t="s">
        <v>20</v>
      </c>
      <c r="N300" t="s">
        <v>20</v>
      </c>
    </row>
    <row r="301" spans="1:14" x14ac:dyDescent="0.2">
      <c r="A301" s="2">
        <v>345239227</v>
      </c>
      <c r="C301" t="s">
        <v>19</v>
      </c>
      <c r="D301" s="2">
        <v>737</v>
      </c>
      <c r="E301" s="2">
        <v>10</v>
      </c>
      <c r="F301" t="s">
        <v>179</v>
      </c>
      <c r="G301" s="16"/>
      <c r="H301" s="2">
        <v>436</v>
      </c>
      <c r="I301" s="2">
        <v>630</v>
      </c>
      <c r="J301" t="s">
        <v>21</v>
      </c>
      <c r="K301" t="s">
        <v>21</v>
      </c>
      <c r="L301" t="s">
        <v>21</v>
      </c>
      <c r="M301" t="s">
        <v>21</v>
      </c>
      <c r="N301" t="s">
        <v>20</v>
      </c>
    </row>
    <row r="302" spans="1:14" x14ac:dyDescent="0.2">
      <c r="A302" s="2">
        <v>345239482</v>
      </c>
      <c r="C302" t="s">
        <v>19</v>
      </c>
      <c r="D302" s="2">
        <v>494</v>
      </c>
      <c r="E302" s="2">
        <v>1</v>
      </c>
      <c r="F302" t="s">
        <v>179</v>
      </c>
      <c r="G302" s="16"/>
      <c r="H302" s="2">
        <v>44</v>
      </c>
      <c r="I302" s="2">
        <v>63</v>
      </c>
      <c r="J302" t="s">
        <v>20</v>
      </c>
      <c r="K302" t="s">
        <v>20</v>
      </c>
      <c r="L302" t="s">
        <v>20</v>
      </c>
      <c r="M302" t="s">
        <v>20</v>
      </c>
      <c r="N302" t="s">
        <v>20</v>
      </c>
    </row>
    <row r="303" spans="1:14" x14ac:dyDescent="0.2">
      <c r="A303" s="2">
        <v>345239500</v>
      </c>
      <c r="C303" t="s">
        <v>19</v>
      </c>
      <c r="D303" s="2">
        <v>494</v>
      </c>
      <c r="E303" s="2">
        <v>1</v>
      </c>
      <c r="F303" t="s">
        <v>179</v>
      </c>
      <c r="G303" s="16"/>
      <c r="H303" s="2">
        <v>44</v>
      </c>
      <c r="I303" s="2">
        <v>63</v>
      </c>
      <c r="J303" t="s">
        <v>20</v>
      </c>
      <c r="K303" t="s">
        <v>20</v>
      </c>
      <c r="L303" t="s">
        <v>20</v>
      </c>
      <c r="M303" t="s">
        <v>20</v>
      </c>
      <c r="N303" t="s">
        <v>20</v>
      </c>
    </row>
    <row r="304" spans="1:14" x14ac:dyDescent="0.2">
      <c r="A304" s="2">
        <v>345539370</v>
      </c>
      <c r="C304" t="s">
        <v>19</v>
      </c>
      <c r="D304" s="2">
        <v>737</v>
      </c>
      <c r="E304" s="2">
        <v>5</v>
      </c>
      <c r="F304" t="s">
        <v>179</v>
      </c>
      <c r="G304" s="16"/>
      <c r="H304" s="2">
        <v>218</v>
      </c>
      <c r="I304" s="2">
        <v>315</v>
      </c>
      <c r="J304" t="s">
        <v>21</v>
      </c>
      <c r="K304" t="s">
        <v>21</v>
      </c>
      <c r="L304" t="s">
        <v>21</v>
      </c>
      <c r="M304" t="s">
        <v>21</v>
      </c>
      <c r="N304" t="s">
        <v>20</v>
      </c>
    </row>
    <row r="305" spans="1:14" x14ac:dyDescent="0.2">
      <c r="A305" s="2">
        <v>345632505</v>
      </c>
      <c r="B305" t="s">
        <v>153</v>
      </c>
      <c r="C305" t="s">
        <v>19</v>
      </c>
      <c r="D305" s="2">
        <v>132</v>
      </c>
      <c r="E305" s="2">
        <v>1</v>
      </c>
      <c r="F305" t="s">
        <v>179</v>
      </c>
      <c r="G305" s="16"/>
      <c r="H305" s="2">
        <v>6</v>
      </c>
      <c r="I305" s="2">
        <v>25</v>
      </c>
      <c r="J305" t="s">
        <v>20</v>
      </c>
      <c r="K305" t="s">
        <v>20</v>
      </c>
      <c r="L305" t="s">
        <v>20</v>
      </c>
      <c r="M305" t="s">
        <v>20</v>
      </c>
      <c r="N305" t="s">
        <v>20</v>
      </c>
    </row>
    <row r="306" spans="1:14" x14ac:dyDescent="0.2">
      <c r="A306" s="2">
        <v>345702670</v>
      </c>
      <c r="C306" t="s">
        <v>19</v>
      </c>
      <c r="D306" s="2">
        <v>494</v>
      </c>
      <c r="E306" s="2">
        <v>1</v>
      </c>
      <c r="F306" t="s">
        <v>179</v>
      </c>
      <c r="G306" s="16"/>
      <c r="H306" s="2">
        <v>44</v>
      </c>
      <c r="I306" s="2">
        <v>63</v>
      </c>
      <c r="J306" t="s">
        <v>20</v>
      </c>
      <c r="K306" t="s">
        <v>20</v>
      </c>
      <c r="L306" t="s">
        <v>20</v>
      </c>
      <c r="M306" t="s">
        <v>20</v>
      </c>
      <c r="N306" t="s">
        <v>20</v>
      </c>
    </row>
    <row r="307" spans="1:14" x14ac:dyDescent="0.2">
      <c r="A307" s="2">
        <v>345702677</v>
      </c>
      <c r="C307" t="s">
        <v>19</v>
      </c>
      <c r="D307" s="2">
        <v>494</v>
      </c>
      <c r="E307" s="2">
        <v>1</v>
      </c>
      <c r="F307" t="s">
        <v>179</v>
      </c>
      <c r="G307" s="16"/>
      <c r="H307" s="2">
        <v>44</v>
      </c>
      <c r="I307" s="2">
        <v>63</v>
      </c>
      <c r="J307" t="s">
        <v>20</v>
      </c>
      <c r="K307" t="s">
        <v>20</v>
      </c>
      <c r="L307" t="s">
        <v>20</v>
      </c>
      <c r="M307" t="s">
        <v>20</v>
      </c>
      <c r="N307" t="s">
        <v>20</v>
      </c>
    </row>
    <row r="308" spans="1:14" x14ac:dyDescent="0.2">
      <c r="A308" s="2">
        <v>345926778</v>
      </c>
      <c r="B308" t="s">
        <v>154</v>
      </c>
      <c r="C308" t="s">
        <v>19</v>
      </c>
      <c r="D308" s="2">
        <v>737</v>
      </c>
      <c r="E308" s="2">
        <v>5</v>
      </c>
      <c r="F308" t="s">
        <v>179</v>
      </c>
      <c r="G308" s="16"/>
      <c r="H308" s="2">
        <v>346</v>
      </c>
      <c r="I308" s="2"/>
      <c r="J308" t="s">
        <v>21</v>
      </c>
      <c r="K308" t="s">
        <v>21</v>
      </c>
      <c r="L308" t="s">
        <v>21</v>
      </c>
      <c r="M308" t="s">
        <v>21</v>
      </c>
      <c r="N308" t="s">
        <v>20</v>
      </c>
    </row>
    <row r="309" spans="1:14" x14ac:dyDescent="0.2">
      <c r="A309" s="2">
        <v>345943882</v>
      </c>
      <c r="B309" t="s">
        <v>155</v>
      </c>
      <c r="C309" t="s">
        <v>19</v>
      </c>
      <c r="D309" s="2">
        <v>494</v>
      </c>
      <c r="E309" s="2">
        <v>1</v>
      </c>
      <c r="F309" t="s">
        <v>179</v>
      </c>
      <c r="G309" s="16"/>
      <c r="H309" s="2">
        <v>28</v>
      </c>
      <c r="I309" s="2">
        <v>40</v>
      </c>
      <c r="J309" t="s">
        <v>20</v>
      </c>
      <c r="K309" t="s">
        <v>20</v>
      </c>
      <c r="L309" t="s">
        <v>20</v>
      </c>
      <c r="M309" t="s">
        <v>20</v>
      </c>
      <c r="N309" t="s">
        <v>20</v>
      </c>
    </row>
    <row r="310" spans="1:14" x14ac:dyDescent="0.2">
      <c r="A310" s="2">
        <v>346127153</v>
      </c>
      <c r="B310" t="s">
        <v>17</v>
      </c>
      <c r="C310" t="s">
        <v>19</v>
      </c>
      <c r="D310" s="2">
        <v>503</v>
      </c>
      <c r="E310" s="2">
        <v>1</v>
      </c>
      <c r="F310" t="s">
        <v>179</v>
      </c>
      <c r="G310" s="16"/>
      <c r="H310" s="2">
        <v>28</v>
      </c>
      <c r="I310" s="2">
        <v>40</v>
      </c>
      <c r="J310" t="s">
        <v>20</v>
      </c>
      <c r="K310" t="s">
        <v>21</v>
      </c>
      <c r="L310" t="s">
        <v>21</v>
      </c>
      <c r="M310" t="s">
        <v>21</v>
      </c>
      <c r="N310" t="s">
        <v>20</v>
      </c>
    </row>
    <row r="311" spans="1:14" x14ac:dyDescent="0.2">
      <c r="A311" s="2">
        <v>346127156</v>
      </c>
      <c r="B311" t="s">
        <v>17</v>
      </c>
      <c r="C311" t="s">
        <v>19</v>
      </c>
      <c r="D311" s="2">
        <v>503</v>
      </c>
      <c r="E311" s="2">
        <v>1</v>
      </c>
      <c r="F311" t="s">
        <v>179</v>
      </c>
      <c r="G311" s="16"/>
      <c r="H311" s="2">
        <v>17</v>
      </c>
      <c r="I311" s="2">
        <v>25</v>
      </c>
      <c r="J311" t="s">
        <v>20</v>
      </c>
      <c r="K311" t="s">
        <v>21</v>
      </c>
      <c r="L311" t="s">
        <v>21</v>
      </c>
      <c r="M311" t="s">
        <v>21</v>
      </c>
      <c r="N311" t="s">
        <v>20</v>
      </c>
    </row>
    <row r="312" spans="1:14" x14ac:dyDescent="0.2">
      <c r="A312" s="2">
        <v>346130501</v>
      </c>
      <c r="B312" t="s">
        <v>17</v>
      </c>
      <c r="C312" t="s">
        <v>19</v>
      </c>
      <c r="D312" s="2">
        <v>494</v>
      </c>
      <c r="E312" s="2">
        <v>1</v>
      </c>
      <c r="F312" t="s">
        <v>179</v>
      </c>
      <c r="G312" s="16"/>
      <c r="H312" s="2">
        <v>17</v>
      </c>
      <c r="I312" s="2">
        <v>25</v>
      </c>
      <c r="J312" t="s">
        <v>20</v>
      </c>
      <c r="K312" t="s">
        <v>20</v>
      </c>
      <c r="L312" t="s">
        <v>20</v>
      </c>
      <c r="M312" t="s">
        <v>20</v>
      </c>
      <c r="N312" t="s">
        <v>20</v>
      </c>
    </row>
    <row r="313" spans="1:14" x14ac:dyDescent="0.2">
      <c r="A313" s="2">
        <v>346130775</v>
      </c>
      <c r="B313" t="s">
        <v>17</v>
      </c>
      <c r="C313" t="s">
        <v>19</v>
      </c>
      <c r="D313" s="2">
        <v>496</v>
      </c>
      <c r="E313" s="2">
        <v>1</v>
      </c>
      <c r="F313" t="s">
        <v>179</v>
      </c>
      <c r="G313" s="16"/>
      <c r="H313" s="2">
        <v>17</v>
      </c>
      <c r="I313" s="2">
        <v>25</v>
      </c>
      <c r="J313" t="s">
        <v>20</v>
      </c>
      <c r="K313" t="s">
        <v>20</v>
      </c>
      <c r="L313" t="s">
        <v>20</v>
      </c>
      <c r="M313" t="s">
        <v>20</v>
      </c>
      <c r="N313" t="s">
        <v>20</v>
      </c>
    </row>
    <row r="314" spans="1:14" x14ac:dyDescent="0.2">
      <c r="A314" s="2">
        <v>346144568</v>
      </c>
      <c r="B314" t="s">
        <v>17</v>
      </c>
      <c r="C314" t="s">
        <v>19</v>
      </c>
      <c r="D314" s="2">
        <v>495</v>
      </c>
      <c r="E314" s="2">
        <v>1</v>
      </c>
      <c r="F314" t="s">
        <v>179</v>
      </c>
      <c r="G314" s="16"/>
      <c r="H314" s="2">
        <v>17</v>
      </c>
      <c r="I314" s="2">
        <v>25</v>
      </c>
      <c r="J314" t="s">
        <v>20</v>
      </c>
      <c r="K314" t="s">
        <v>20</v>
      </c>
      <c r="L314" t="s">
        <v>20</v>
      </c>
      <c r="M314" t="s">
        <v>20</v>
      </c>
      <c r="N314" t="s">
        <v>20</v>
      </c>
    </row>
    <row r="315" spans="1:14" x14ac:dyDescent="0.2">
      <c r="A315" s="2">
        <v>346497984</v>
      </c>
      <c r="B315" t="s">
        <v>144</v>
      </c>
      <c r="C315" t="s">
        <v>19</v>
      </c>
      <c r="D315" s="2">
        <v>747</v>
      </c>
      <c r="E315" s="2">
        <v>5</v>
      </c>
      <c r="F315" t="s">
        <v>179</v>
      </c>
      <c r="G315" s="16"/>
      <c r="H315" s="2">
        <v>277</v>
      </c>
      <c r="I315" s="2">
        <v>400</v>
      </c>
      <c r="J315" t="s">
        <v>21</v>
      </c>
      <c r="K315" t="s">
        <v>21</v>
      </c>
      <c r="L315" t="s">
        <v>21</v>
      </c>
      <c r="M315" t="s">
        <v>21</v>
      </c>
      <c r="N315" t="s">
        <v>20</v>
      </c>
    </row>
    <row r="316" spans="1:14" x14ac:dyDescent="0.2">
      <c r="A316" s="2">
        <v>346522660</v>
      </c>
      <c r="B316" t="s">
        <v>156</v>
      </c>
      <c r="C316" t="s">
        <v>19</v>
      </c>
      <c r="D316" s="2">
        <v>494</v>
      </c>
      <c r="E316" s="2">
        <v>1</v>
      </c>
      <c r="F316" t="s">
        <v>179</v>
      </c>
      <c r="G316" s="16"/>
      <c r="H316" s="2">
        <v>28</v>
      </c>
      <c r="I316" s="2">
        <v>40</v>
      </c>
      <c r="J316" t="s">
        <v>20</v>
      </c>
      <c r="K316" t="s">
        <v>20</v>
      </c>
      <c r="L316" t="s">
        <v>20</v>
      </c>
      <c r="M316" t="s">
        <v>20</v>
      </c>
      <c r="N316" t="s">
        <v>20</v>
      </c>
    </row>
    <row r="317" spans="1:14" x14ac:dyDescent="0.2">
      <c r="A317" s="2">
        <v>346540220</v>
      </c>
      <c r="B317" t="s">
        <v>17</v>
      </c>
      <c r="C317" t="s">
        <v>19</v>
      </c>
      <c r="D317" s="2">
        <v>494</v>
      </c>
      <c r="E317" s="2">
        <v>1</v>
      </c>
      <c r="F317" t="s">
        <v>179</v>
      </c>
      <c r="G317" s="16"/>
      <c r="H317" s="2">
        <v>17</v>
      </c>
      <c r="I317" s="2">
        <v>25</v>
      </c>
      <c r="J317" t="s">
        <v>20</v>
      </c>
      <c r="K317" t="s">
        <v>20</v>
      </c>
      <c r="L317" t="s">
        <v>20</v>
      </c>
      <c r="M317" t="s">
        <v>20</v>
      </c>
      <c r="N317" t="s">
        <v>20</v>
      </c>
    </row>
    <row r="318" spans="1:14" x14ac:dyDescent="0.2">
      <c r="A318" s="2">
        <v>346544148</v>
      </c>
      <c r="B318" t="s">
        <v>52</v>
      </c>
      <c r="C318" t="s">
        <v>19</v>
      </c>
      <c r="D318" s="2">
        <v>467</v>
      </c>
      <c r="E318" s="2">
        <v>1</v>
      </c>
      <c r="F318" t="s">
        <v>179</v>
      </c>
      <c r="G318" s="16"/>
      <c r="H318" s="2">
        <v>44</v>
      </c>
      <c r="I318" s="2">
        <v>63</v>
      </c>
      <c r="J318" t="s">
        <v>21</v>
      </c>
      <c r="K318" t="s">
        <v>20</v>
      </c>
      <c r="L318" t="s">
        <v>20</v>
      </c>
      <c r="M318" t="s">
        <v>20</v>
      </c>
      <c r="N318" t="s">
        <v>20</v>
      </c>
    </row>
    <row r="319" spans="1:14" x14ac:dyDescent="0.2">
      <c r="A319" s="2">
        <v>346545003</v>
      </c>
      <c r="B319" t="s">
        <v>17</v>
      </c>
      <c r="C319" t="s">
        <v>19</v>
      </c>
      <c r="D319" s="2">
        <v>494</v>
      </c>
      <c r="E319" s="2">
        <v>1</v>
      </c>
      <c r="F319" t="s">
        <v>179</v>
      </c>
      <c r="G319" s="16"/>
      <c r="H319" s="2">
        <v>17</v>
      </c>
      <c r="I319" s="2">
        <v>25</v>
      </c>
      <c r="J319" t="s">
        <v>20</v>
      </c>
      <c r="K319" t="s">
        <v>20</v>
      </c>
      <c r="L319" t="s">
        <v>20</v>
      </c>
      <c r="M319" t="s">
        <v>20</v>
      </c>
      <c r="N319" t="s">
        <v>20</v>
      </c>
    </row>
    <row r="320" spans="1:14" x14ac:dyDescent="0.2">
      <c r="A320" s="2">
        <v>346545005</v>
      </c>
      <c r="B320" t="s">
        <v>17</v>
      </c>
      <c r="C320" t="s">
        <v>19</v>
      </c>
      <c r="D320" s="2">
        <v>503</v>
      </c>
      <c r="E320" s="2">
        <v>1</v>
      </c>
      <c r="F320" t="s">
        <v>179</v>
      </c>
      <c r="G320" s="16"/>
      <c r="H320" s="2">
        <v>17</v>
      </c>
      <c r="I320" s="2">
        <v>25</v>
      </c>
      <c r="J320" t="s">
        <v>20</v>
      </c>
      <c r="K320" t="s">
        <v>21</v>
      </c>
      <c r="L320" t="s">
        <v>21</v>
      </c>
      <c r="M320" t="s">
        <v>21</v>
      </c>
      <c r="N320" t="s">
        <v>20</v>
      </c>
    </row>
    <row r="321" spans="1:14" x14ac:dyDescent="0.2">
      <c r="A321" s="2">
        <v>346545008</v>
      </c>
      <c r="C321" t="s">
        <v>19</v>
      </c>
      <c r="D321" s="2">
        <v>494</v>
      </c>
      <c r="E321" s="2">
        <v>1</v>
      </c>
      <c r="F321" t="s">
        <v>179</v>
      </c>
      <c r="G321" s="16"/>
      <c r="H321" s="2">
        <v>17</v>
      </c>
      <c r="I321" s="2">
        <v>25</v>
      </c>
      <c r="J321" t="s">
        <v>20</v>
      </c>
      <c r="K321" t="s">
        <v>20</v>
      </c>
      <c r="L321" t="s">
        <v>20</v>
      </c>
      <c r="M321" t="s">
        <v>20</v>
      </c>
      <c r="N321" t="s">
        <v>20</v>
      </c>
    </row>
    <row r="322" spans="1:14" x14ac:dyDescent="0.2">
      <c r="A322" s="2">
        <v>346554369</v>
      </c>
      <c r="B322" t="s">
        <v>17</v>
      </c>
      <c r="C322" t="s">
        <v>19</v>
      </c>
      <c r="D322" s="2">
        <v>503</v>
      </c>
      <c r="E322" s="2">
        <v>1</v>
      </c>
      <c r="F322" t="s">
        <v>179</v>
      </c>
      <c r="G322" s="16"/>
      <c r="H322" s="2">
        <v>17</v>
      </c>
      <c r="I322" s="2">
        <v>25</v>
      </c>
      <c r="J322" t="s">
        <v>20</v>
      </c>
      <c r="K322" t="s">
        <v>21</v>
      </c>
      <c r="L322" t="s">
        <v>21</v>
      </c>
      <c r="M322" t="s">
        <v>21</v>
      </c>
      <c r="N322" t="s">
        <v>20</v>
      </c>
    </row>
    <row r="323" spans="1:14" x14ac:dyDescent="0.2">
      <c r="A323" s="2">
        <v>346565146</v>
      </c>
      <c r="B323" t="s">
        <v>17</v>
      </c>
      <c r="C323" t="s">
        <v>19</v>
      </c>
      <c r="D323" s="2">
        <v>494</v>
      </c>
      <c r="E323" s="2">
        <v>1</v>
      </c>
      <c r="F323" t="s">
        <v>179</v>
      </c>
      <c r="G323" s="16"/>
      <c r="H323" s="2">
        <v>17</v>
      </c>
      <c r="I323" s="2">
        <v>25</v>
      </c>
      <c r="J323" t="s">
        <v>20</v>
      </c>
      <c r="K323" t="s">
        <v>20</v>
      </c>
      <c r="L323" t="s">
        <v>20</v>
      </c>
      <c r="M323" t="s">
        <v>20</v>
      </c>
      <c r="N323" t="s">
        <v>20</v>
      </c>
    </row>
    <row r="324" spans="1:14" x14ac:dyDescent="0.2">
      <c r="A324" s="2">
        <v>346598401</v>
      </c>
      <c r="C324" t="s">
        <v>19</v>
      </c>
      <c r="D324" s="2">
        <v>510</v>
      </c>
      <c r="E324" s="2">
        <v>1</v>
      </c>
      <c r="F324" t="s">
        <v>179</v>
      </c>
      <c r="G324" s="16"/>
      <c r="H324" s="2">
        <v>55</v>
      </c>
      <c r="I324" s="2"/>
      <c r="J324" t="s">
        <v>21</v>
      </c>
      <c r="K324" t="s">
        <v>21</v>
      </c>
      <c r="L324" t="s">
        <v>21</v>
      </c>
      <c r="M324" t="s">
        <v>21</v>
      </c>
      <c r="N324" t="s">
        <v>20</v>
      </c>
    </row>
    <row r="325" spans="1:14" x14ac:dyDescent="0.2">
      <c r="A325" s="2">
        <v>346616657</v>
      </c>
      <c r="C325" t="s">
        <v>19</v>
      </c>
      <c r="D325" s="2">
        <v>736</v>
      </c>
      <c r="E325" s="2">
        <v>10</v>
      </c>
      <c r="F325" t="s">
        <v>179</v>
      </c>
      <c r="G325" s="16"/>
      <c r="H325" s="2">
        <v>554</v>
      </c>
      <c r="I325" s="2">
        <v>800</v>
      </c>
      <c r="J325" t="s">
        <v>21</v>
      </c>
      <c r="K325" t="s">
        <v>21</v>
      </c>
      <c r="L325" t="s">
        <v>21</v>
      </c>
      <c r="M325" t="s">
        <v>21</v>
      </c>
      <c r="N325" t="s">
        <v>20</v>
      </c>
    </row>
    <row r="326" spans="1:14" x14ac:dyDescent="0.2">
      <c r="A326" s="2">
        <v>346619699</v>
      </c>
      <c r="C326" t="s">
        <v>19</v>
      </c>
      <c r="D326" s="2">
        <v>737</v>
      </c>
      <c r="E326" s="2">
        <v>5</v>
      </c>
      <c r="F326" t="s">
        <v>179</v>
      </c>
      <c r="G326" s="16"/>
      <c r="H326" s="2">
        <v>277</v>
      </c>
      <c r="I326" s="2">
        <v>400</v>
      </c>
      <c r="J326" t="s">
        <v>21</v>
      </c>
      <c r="K326" t="s">
        <v>21</v>
      </c>
      <c r="L326" t="s">
        <v>21</v>
      </c>
      <c r="M326" t="s">
        <v>21</v>
      </c>
      <c r="N326" t="s">
        <v>20</v>
      </c>
    </row>
    <row r="327" spans="1:14" x14ac:dyDescent="0.2">
      <c r="A327" s="2">
        <v>346702897</v>
      </c>
      <c r="B327" t="s">
        <v>157</v>
      </c>
      <c r="C327" t="s">
        <v>19</v>
      </c>
      <c r="D327" s="2">
        <v>503</v>
      </c>
      <c r="E327" s="2">
        <v>1</v>
      </c>
      <c r="F327" t="s">
        <v>179</v>
      </c>
      <c r="G327" s="16"/>
      <c r="H327" s="2">
        <v>28</v>
      </c>
      <c r="I327" s="2">
        <v>40</v>
      </c>
      <c r="J327" t="s">
        <v>20</v>
      </c>
      <c r="K327" t="s">
        <v>21</v>
      </c>
      <c r="L327" t="s">
        <v>21</v>
      </c>
      <c r="M327" t="s">
        <v>21</v>
      </c>
      <c r="N327" t="s">
        <v>20</v>
      </c>
    </row>
    <row r="328" spans="1:14" x14ac:dyDescent="0.2">
      <c r="A328" s="2">
        <v>346839164</v>
      </c>
      <c r="B328" t="s">
        <v>158</v>
      </c>
      <c r="C328" t="s">
        <v>19</v>
      </c>
      <c r="D328" s="2">
        <v>74</v>
      </c>
      <c r="E328" s="2">
        <v>1</v>
      </c>
      <c r="F328" t="s">
        <v>179</v>
      </c>
      <c r="G328" s="16"/>
      <c r="H328" s="2">
        <v>6</v>
      </c>
      <c r="I328" s="2">
        <v>25</v>
      </c>
      <c r="J328" t="s">
        <v>20</v>
      </c>
      <c r="K328" t="s">
        <v>20</v>
      </c>
      <c r="L328" t="s">
        <v>20</v>
      </c>
      <c r="M328" t="s">
        <v>20</v>
      </c>
      <c r="N328" t="s">
        <v>20</v>
      </c>
    </row>
    <row r="329" spans="1:14" x14ac:dyDescent="0.2">
      <c r="A329" s="2">
        <v>346870282</v>
      </c>
      <c r="C329" t="s">
        <v>19</v>
      </c>
      <c r="D329" s="2">
        <v>145</v>
      </c>
      <c r="E329" s="2">
        <v>1</v>
      </c>
      <c r="F329" t="s">
        <v>179</v>
      </c>
      <c r="G329" s="16"/>
      <c r="H329" s="2">
        <v>6</v>
      </c>
      <c r="I329" s="2">
        <v>25</v>
      </c>
      <c r="J329" t="s">
        <v>20</v>
      </c>
      <c r="K329" t="s">
        <v>20</v>
      </c>
      <c r="L329" t="s">
        <v>20</v>
      </c>
      <c r="M329" t="s">
        <v>20</v>
      </c>
      <c r="N329" t="s">
        <v>20</v>
      </c>
    </row>
    <row r="330" spans="1:14" x14ac:dyDescent="0.2">
      <c r="A330" s="2">
        <v>346870486</v>
      </c>
      <c r="B330" t="s">
        <v>65</v>
      </c>
      <c r="C330" t="s">
        <v>19</v>
      </c>
      <c r="D330" s="2">
        <v>494</v>
      </c>
      <c r="E330" s="2">
        <v>1</v>
      </c>
      <c r="F330" t="s">
        <v>179</v>
      </c>
      <c r="G330" s="16"/>
      <c r="H330" s="2">
        <v>17</v>
      </c>
      <c r="I330" s="2">
        <v>25</v>
      </c>
      <c r="J330" t="s">
        <v>20</v>
      </c>
      <c r="K330" t="s">
        <v>20</v>
      </c>
      <c r="L330" t="s">
        <v>20</v>
      </c>
      <c r="M330" t="s">
        <v>20</v>
      </c>
      <c r="N330" t="s">
        <v>20</v>
      </c>
    </row>
    <row r="331" spans="1:14" x14ac:dyDescent="0.2">
      <c r="A331" s="2">
        <v>346879524</v>
      </c>
      <c r="C331" t="s">
        <v>19</v>
      </c>
      <c r="D331" s="2">
        <v>503</v>
      </c>
      <c r="E331" s="2">
        <v>1</v>
      </c>
      <c r="F331" t="s">
        <v>179</v>
      </c>
      <c r="G331" s="16"/>
      <c r="H331" s="2">
        <v>28</v>
      </c>
      <c r="I331" s="2">
        <v>40</v>
      </c>
      <c r="J331" t="s">
        <v>20</v>
      </c>
      <c r="K331" t="s">
        <v>21</v>
      </c>
      <c r="L331" t="s">
        <v>21</v>
      </c>
      <c r="M331" t="s">
        <v>21</v>
      </c>
      <c r="N331" t="s">
        <v>20</v>
      </c>
    </row>
    <row r="332" spans="1:14" x14ac:dyDescent="0.2">
      <c r="A332" s="2">
        <v>347011028</v>
      </c>
      <c r="C332" t="s">
        <v>19</v>
      </c>
      <c r="D332" s="2">
        <v>737</v>
      </c>
      <c r="E332" s="2">
        <v>5</v>
      </c>
      <c r="F332" t="s">
        <v>179</v>
      </c>
      <c r="G332" s="16"/>
      <c r="H332" s="2">
        <v>173</v>
      </c>
      <c r="I332" s="2"/>
      <c r="J332" t="s">
        <v>21</v>
      </c>
      <c r="K332" t="s">
        <v>21</v>
      </c>
      <c r="L332" t="s">
        <v>21</v>
      </c>
      <c r="M332" t="s">
        <v>21</v>
      </c>
      <c r="N332" t="s">
        <v>20</v>
      </c>
    </row>
    <row r="333" spans="1:14" x14ac:dyDescent="0.2">
      <c r="A333" s="2">
        <v>347079898</v>
      </c>
      <c r="C333" t="s">
        <v>19</v>
      </c>
      <c r="D333" s="2">
        <v>737</v>
      </c>
      <c r="E333" s="2">
        <v>10</v>
      </c>
      <c r="F333" t="s">
        <v>179</v>
      </c>
      <c r="G333" s="16"/>
      <c r="H333" s="2">
        <v>630</v>
      </c>
      <c r="I333" s="2"/>
      <c r="J333" t="s">
        <v>21</v>
      </c>
      <c r="K333" t="s">
        <v>21</v>
      </c>
      <c r="L333" t="s">
        <v>21</v>
      </c>
      <c r="M333" t="s">
        <v>21</v>
      </c>
      <c r="N333" t="s">
        <v>20</v>
      </c>
    </row>
    <row r="334" spans="1:14" x14ac:dyDescent="0.2">
      <c r="A334" s="2">
        <v>347116063</v>
      </c>
      <c r="B334" t="s">
        <v>137</v>
      </c>
      <c r="C334" t="s">
        <v>19</v>
      </c>
      <c r="D334" s="2">
        <v>510</v>
      </c>
      <c r="E334" s="2">
        <v>1</v>
      </c>
      <c r="F334" t="s">
        <v>179</v>
      </c>
      <c r="G334" s="16"/>
      <c r="H334" s="2">
        <v>28</v>
      </c>
      <c r="I334" s="2"/>
      <c r="J334" t="s">
        <v>20</v>
      </c>
      <c r="K334" t="s">
        <v>21</v>
      </c>
      <c r="L334" t="s">
        <v>21</v>
      </c>
      <c r="M334" t="s">
        <v>21</v>
      </c>
      <c r="N334" t="s">
        <v>20</v>
      </c>
    </row>
    <row r="335" spans="1:14" x14ac:dyDescent="0.2">
      <c r="A335" s="2">
        <v>347158198</v>
      </c>
      <c r="B335" t="s">
        <v>159</v>
      </c>
      <c r="C335" t="s">
        <v>19</v>
      </c>
      <c r="D335" s="2">
        <v>373</v>
      </c>
      <c r="E335" s="2">
        <v>1</v>
      </c>
      <c r="F335" t="s">
        <v>179</v>
      </c>
      <c r="G335" s="16"/>
      <c r="H335" s="2">
        <v>17</v>
      </c>
      <c r="I335" s="2">
        <v>25</v>
      </c>
      <c r="J335" t="s">
        <v>20</v>
      </c>
      <c r="K335" t="s">
        <v>20</v>
      </c>
      <c r="L335" t="s">
        <v>20</v>
      </c>
      <c r="M335" t="s">
        <v>20</v>
      </c>
      <c r="N335" t="s">
        <v>20</v>
      </c>
    </row>
    <row r="336" spans="1:14" x14ac:dyDescent="0.2">
      <c r="A336" s="2">
        <v>347158198</v>
      </c>
      <c r="B336" t="s">
        <v>159</v>
      </c>
      <c r="C336" t="s">
        <v>19</v>
      </c>
      <c r="D336" s="2">
        <v>74</v>
      </c>
      <c r="E336" s="2">
        <v>1</v>
      </c>
      <c r="F336" t="s">
        <v>179</v>
      </c>
      <c r="G336" s="16"/>
      <c r="H336" s="2">
        <v>6</v>
      </c>
      <c r="I336" s="2">
        <v>25</v>
      </c>
      <c r="J336" t="s">
        <v>20</v>
      </c>
      <c r="K336" t="s">
        <v>20</v>
      </c>
      <c r="L336" t="s">
        <v>20</v>
      </c>
      <c r="M336" t="s">
        <v>20</v>
      </c>
      <c r="N336" t="s">
        <v>20</v>
      </c>
    </row>
    <row r="337" spans="1:14" x14ac:dyDescent="0.2">
      <c r="A337" s="2">
        <v>347162674</v>
      </c>
      <c r="C337" t="s">
        <v>19</v>
      </c>
      <c r="D337" s="2">
        <v>738</v>
      </c>
      <c r="E337" s="2">
        <v>5</v>
      </c>
      <c r="F337" t="s">
        <v>179</v>
      </c>
      <c r="G337" s="16"/>
      <c r="H337" s="2">
        <v>111</v>
      </c>
      <c r="I337" s="2">
        <v>160</v>
      </c>
      <c r="J337" t="s">
        <v>21</v>
      </c>
      <c r="K337" t="s">
        <v>21</v>
      </c>
      <c r="L337" t="s">
        <v>21</v>
      </c>
      <c r="M337" t="s">
        <v>21</v>
      </c>
      <c r="N337" t="s">
        <v>20</v>
      </c>
    </row>
    <row r="338" spans="1:14" x14ac:dyDescent="0.2">
      <c r="A338" s="2">
        <v>347263389</v>
      </c>
      <c r="B338" t="s">
        <v>160</v>
      </c>
      <c r="C338" t="s">
        <v>19</v>
      </c>
      <c r="D338" s="2">
        <v>738</v>
      </c>
      <c r="E338" s="2">
        <v>5</v>
      </c>
      <c r="F338" t="s">
        <v>179</v>
      </c>
      <c r="G338" s="16"/>
      <c r="H338" s="2">
        <v>139</v>
      </c>
      <c r="I338" s="2"/>
      <c r="J338" t="s">
        <v>21</v>
      </c>
      <c r="K338" t="s">
        <v>21</v>
      </c>
      <c r="L338" t="s">
        <v>21</v>
      </c>
      <c r="M338" t="s">
        <v>21</v>
      </c>
      <c r="N338" t="s">
        <v>20</v>
      </c>
    </row>
    <row r="339" spans="1:14" x14ac:dyDescent="0.2">
      <c r="A339" s="2">
        <v>347366538</v>
      </c>
      <c r="B339" t="s">
        <v>135</v>
      </c>
      <c r="C339" t="s">
        <v>19</v>
      </c>
      <c r="D339" s="2">
        <v>738</v>
      </c>
      <c r="E339" s="2">
        <v>5</v>
      </c>
      <c r="F339" t="s">
        <v>179</v>
      </c>
      <c r="G339" s="16"/>
      <c r="H339" s="2">
        <v>69</v>
      </c>
      <c r="I339" s="2">
        <v>100</v>
      </c>
      <c r="J339" t="s">
        <v>21</v>
      </c>
      <c r="K339" t="s">
        <v>21</v>
      </c>
      <c r="L339" t="s">
        <v>21</v>
      </c>
      <c r="M339" t="s">
        <v>21</v>
      </c>
      <c r="N339" t="s">
        <v>20</v>
      </c>
    </row>
    <row r="340" spans="1:14" x14ac:dyDescent="0.2">
      <c r="A340" s="2">
        <v>347373905</v>
      </c>
      <c r="C340" t="s">
        <v>19</v>
      </c>
      <c r="D340" s="2">
        <v>735</v>
      </c>
      <c r="E340" s="2">
        <v>4</v>
      </c>
      <c r="F340" t="s">
        <v>179</v>
      </c>
      <c r="G340" s="16"/>
      <c r="H340" s="2">
        <v>277</v>
      </c>
      <c r="I340" s="2">
        <v>400</v>
      </c>
      <c r="J340" t="s">
        <v>21</v>
      </c>
      <c r="K340" t="s">
        <v>20</v>
      </c>
      <c r="L340" t="s">
        <v>20</v>
      </c>
      <c r="M340" t="s">
        <v>20</v>
      </c>
      <c r="N340" t="s">
        <v>20</v>
      </c>
    </row>
    <row r="341" spans="1:14" x14ac:dyDescent="0.2">
      <c r="A341" s="2">
        <v>347402774</v>
      </c>
      <c r="B341" t="s">
        <v>161</v>
      </c>
      <c r="C341" t="s">
        <v>19</v>
      </c>
      <c r="D341" s="2">
        <v>66</v>
      </c>
      <c r="E341" s="2">
        <v>1</v>
      </c>
      <c r="F341" t="s">
        <v>179</v>
      </c>
      <c r="G341" s="16"/>
      <c r="H341" s="2">
        <v>4</v>
      </c>
      <c r="I341" s="2"/>
      <c r="J341" t="s">
        <v>20</v>
      </c>
      <c r="K341" t="s">
        <v>21</v>
      </c>
      <c r="L341" t="s">
        <v>21</v>
      </c>
      <c r="M341" t="s">
        <v>21</v>
      </c>
      <c r="N341" t="s">
        <v>20</v>
      </c>
    </row>
    <row r="342" spans="1:14" x14ac:dyDescent="0.2">
      <c r="A342" s="2">
        <v>347402823</v>
      </c>
      <c r="C342" t="s">
        <v>19</v>
      </c>
      <c r="D342" s="2">
        <v>66</v>
      </c>
      <c r="E342" s="2">
        <v>1</v>
      </c>
      <c r="F342" t="s">
        <v>179</v>
      </c>
      <c r="G342" s="16"/>
      <c r="H342" s="2">
        <v>4</v>
      </c>
      <c r="I342" s="2"/>
      <c r="J342" t="s">
        <v>20</v>
      </c>
      <c r="K342" t="s">
        <v>21</v>
      </c>
      <c r="L342" t="s">
        <v>21</v>
      </c>
      <c r="M342" t="s">
        <v>21</v>
      </c>
      <c r="N342" t="s">
        <v>20</v>
      </c>
    </row>
    <row r="343" spans="1:14" x14ac:dyDescent="0.2">
      <c r="A343" s="2">
        <v>347407822</v>
      </c>
      <c r="B343" t="s">
        <v>161</v>
      </c>
      <c r="C343" t="s">
        <v>19</v>
      </c>
      <c r="D343" s="2">
        <v>66</v>
      </c>
      <c r="E343" s="2">
        <v>1</v>
      </c>
      <c r="F343" t="s">
        <v>179</v>
      </c>
      <c r="G343" s="16"/>
      <c r="H343" s="2">
        <v>4</v>
      </c>
      <c r="I343" s="2"/>
      <c r="J343" t="s">
        <v>20</v>
      </c>
      <c r="K343" t="s">
        <v>21</v>
      </c>
      <c r="L343" t="s">
        <v>21</v>
      </c>
      <c r="M343" t="s">
        <v>21</v>
      </c>
      <c r="N343" t="s">
        <v>20</v>
      </c>
    </row>
    <row r="344" spans="1:14" x14ac:dyDescent="0.2">
      <c r="A344" s="2">
        <v>347494353</v>
      </c>
      <c r="B344" t="s">
        <v>162</v>
      </c>
      <c r="C344" t="s">
        <v>19</v>
      </c>
      <c r="D344" s="2">
        <v>737</v>
      </c>
      <c r="E344" s="2">
        <v>5</v>
      </c>
      <c r="F344" t="s">
        <v>179</v>
      </c>
      <c r="G344" s="16"/>
      <c r="H344" s="2">
        <v>218</v>
      </c>
      <c r="I344" s="2">
        <v>315</v>
      </c>
      <c r="J344" t="s">
        <v>21</v>
      </c>
      <c r="K344" t="s">
        <v>21</v>
      </c>
      <c r="L344" t="s">
        <v>21</v>
      </c>
      <c r="M344" t="s">
        <v>21</v>
      </c>
      <c r="N344" t="s">
        <v>20</v>
      </c>
    </row>
    <row r="345" spans="1:14" x14ac:dyDescent="0.2">
      <c r="A345" s="2">
        <v>347507704</v>
      </c>
      <c r="B345" t="s">
        <v>17</v>
      </c>
      <c r="C345" t="s">
        <v>19</v>
      </c>
      <c r="D345" s="2">
        <v>503</v>
      </c>
      <c r="E345" s="2">
        <v>1</v>
      </c>
      <c r="F345" t="s">
        <v>179</v>
      </c>
      <c r="G345" s="16"/>
      <c r="H345" s="2">
        <v>28</v>
      </c>
      <c r="I345" s="2">
        <v>40</v>
      </c>
      <c r="J345" t="s">
        <v>20</v>
      </c>
      <c r="K345" t="s">
        <v>21</v>
      </c>
      <c r="L345" t="s">
        <v>21</v>
      </c>
      <c r="M345" t="s">
        <v>21</v>
      </c>
      <c r="N345" t="s">
        <v>20</v>
      </c>
    </row>
    <row r="346" spans="1:14" x14ac:dyDescent="0.2">
      <c r="A346" s="2">
        <v>347507708</v>
      </c>
      <c r="B346" t="s">
        <v>17</v>
      </c>
      <c r="C346" t="s">
        <v>19</v>
      </c>
      <c r="D346" s="2">
        <v>503</v>
      </c>
      <c r="E346" s="2">
        <v>1</v>
      </c>
      <c r="F346" t="s">
        <v>179</v>
      </c>
      <c r="G346" s="16"/>
      <c r="H346" s="2">
        <v>17</v>
      </c>
      <c r="I346" s="2">
        <v>25</v>
      </c>
      <c r="J346" t="s">
        <v>20</v>
      </c>
      <c r="K346" t="s">
        <v>21</v>
      </c>
      <c r="L346" t="s">
        <v>21</v>
      </c>
      <c r="M346" t="s">
        <v>21</v>
      </c>
      <c r="N346" t="s">
        <v>20</v>
      </c>
    </row>
    <row r="347" spans="1:14" x14ac:dyDescent="0.2">
      <c r="A347" s="2">
        <v>347612074</v>
      </c>
      <c r="B347" t="s">
        <v>163</v>
      </c>
      <c r="C347" t="s">
        <v>19</v>
      </c>
      <c r="D347" s="2">
        <v>464</v>
      </c>
      <c r="E347" s="2">
        <v>1</v>
      </c>
      <c r="F347" t="s">
        <v>179</v>
      </c>
      <c r="G347" s="16"/>
      <c r="H347" s="2">
        <v>17</v>
      </c>
      <c r="I347" s="2"/>
      <c r="J347" t="s">
        <v>20</v>
      </c>
      <c r="K347" t="s">
        <v>20</v>
      </c>
      <c r="L347" t="s">
        <v>20</v>
      </c>
      <c r="M347" t="s">
        <v>20</v>
      </c>
      <c r="N347" t="s">
        <v>20</v>
      </c>
    </row>
    <row r="348" spans="1:14" x14ac:dyDescent="0.2">
      <c r="A348" s="2">
        <v>347757015</v>
      </c>
      <c r="C348" t="s">
        <v>19</v>
      </c>
      <c r="D348" s="2">
        <v>473</v>
      </c>
      <c r="E348" s="2">
        <v>1</v>
      </c>
      <c r="F348" t="s">
        <v>179</v>
      </c>
      <c r="G348" s="16"/>
      <c r="H348" s="2">
        <v>69</v>
      </c>
      <c r="I348" s="2">
        <v>100</v>
      </c>
      <c r="J348" t="s">
        <v>20</v>
      </c>
      <c r="K348" t="s">
        <v>20</v>
      </c>
      <c r="L348" t="s">
        <v>20</v>
      </c>
      <c r="M348" t="s">
        <v>20</v>
      </c>
      <c r="N348" t="s">
        <v>20</v>
      </c>
    </row>
    <row r="349" spans="1:14" x14ac:dyDescent="0.2">
      <c r="A349" s="2">
        <v>347787661</v>
      </c>
      <c r="B349" t="s">
        <v>164</v>
      </c>
      <c r="C349" t="s">
        <v>19</v>
      </c>
      <c r="D349" s="2">
        <v>737</v>
      </c>
      <c r="E349" s="2">
        <v>5</v>
      </c>
      <c r="F349" t="s">
        <v>179</v>
      </c>
      <c r="G349" s="16"/>
      <c r="H349" s="2">
        <v>346</v>
      </c>
      <c r="I349" s="2">
        <v>500</v>
      </c>
      <c r="J349" t="s">
        <v>21</v>
      </c>
      <c r="K349" t="s">
        <v>21</v>
      </c>
      <c r="L349" t="s">
        <v>21</v>
      </c>
      <c r="M349" t="s">
        <v>21</v>
      </c>
      <c r="N349" t="s">
        <v>20</v>
      </c>
    </row>
    <row r="350" spans="1:14" x14ac:dyDescent="0.2">
      <c r="A350" s="2">
        <v>347860856</v>
      </c>
      <c r="C350" t="s">
        <v>19</v>
      </c>
      <c r="D350" s="2">
        <v>503</v>
      </c>
      <c r="E350" s="2">
        <v>1</v>
      </c>
      <c r="F350" t="s">
        <v>179</v>
      </c>
      <c r="G350" s="16"/>
      <c r="H350" s="2">
        <v>44</v>
      </c>
      <c r="I350" s="2"/>
      <c r="J350" t="s">
        <v>20</v>
      </c>
      <c r="K350" t="s">
        <v>21</v>
      </c>
      <c r="L350" t="s">
        <v>21</v>
      </c>
      <c r="M350" t="s">
        <v>21</v>
      </c>
      <c r="N350" t="s">
        <v>20</v>
      </c>
    </row>
    <row r="351" spans="1:14" x14ac:dyDescent="0.2">
      <c r="A351" s="2">
        <v>347966478</v>
      </c>
      <c r="B351" t="s">
        <v>165</v>
      </c>
      <c r="C351" t="s">
        <v>19</v>
      </c>
      <c r="D351" s="2">
        <v>467</v>
      </c>
      <c r="E351" s="2">
        <v>1</v>
      </c>
      <c r="F351" t="s">
        <v>179</v>
      </c>
      <c r="G351" s="16"/>
      <c r="H351" s="2">
        <v>55</v>
      </c>
      <c r="I351" s="2">
        <v>80</v>
      </c>
      <c r="J351" t="s">
        <v>21</v>
      </c>
      <c r="K351" t="s">
        <v>20</v>
      </c>
      <c r="L351" t="s">
        <v>20</v>
      </c>
      <c r="M351" t="s">
        <v>20</v>
      </c>
      <c r="N351" t="s">
        <v>20</v>
      </c>
    </row>
    <row r="352" spans="1:14" x14ac:dyDescent="0.2">
      <c r="A352" s="2">
        <v>348014318</v>
      </c>
      <c r="C352" t="s">
        <v>19</v>
      </c>
      <c r="D352" s="2">
        <v>503</v>
      </c>
      <c r="E352" s="2">
        <v>1</v>
      </c>
      <c r="F352" t="s">
        <v>179</v>
      </c>
      <c r="G352" s="16"/>
      <c r="H352" s="2">
        <v>28</v>
      </c>
      <c r="I352" s="2"/>
      <c r="J352" t="s">
        <v>20</v>
      </c>
      <c r="K352" t="s">
        <v>21</v>
      </c>
      <c r="L352" t="s">
        <v>21</v>
      </c>
      <c r="M352" t="s">
        <v>21</v>
      </c>
      <c r="N352" t="s">
        <v>20</v>
      </c>
    </row>
    <row r="353" spans="1:14" x14ac:dyDescent="0.2">
      <c r="A353" s="2">
        <v>348036947</v>
      </c>
      <c r="B353" t="s">
        <v>17</v>
      </c>
      <c r="C353" t="s">
        <v>19</v>
      </c>
      <c r="D353" s="2">
        <v>503</v>
      </c>
      <c r="E353" s="2">
        <v>1</v>
      </c>
      <c r="F353" t="s">
        <v>179</v>
      </c>
      <c r="G353" s="16"/>
      <c r="H353" s="2">
        <v>17</v>
      </c>
      <c r="I353" s="2">
        <v>25</v>
      </c>
      <c r="J353" t="s">
        <v>20</v>
      </c>
      <c r="K353" t="s">
        <v>21</v>
      </c>
      <c r="L353" t="s">
        <v>20</v>
      </c>
      <c r="M353" t="s">
        <v>21</v>
      </c>
      <c r="N353" t="s">
        <v>20</v>
      </c>
    </row>
    <row r="354" spans="1:14" x14ac:dyDescent="0.2">
      <c r="A354" s="2">
        <v>348345290</v>
      </c>
      <c r="C354" t="s">
        <v>19</v>
      </c>
      <c r="D354" s="2">
        <v>503</v>
      </c>
      <c r="E354" s="2">
        <v>1</v>
      </c>
      <c r="F354" t="s">
        <v>179</v>
      </c>
      <c r="G354" s="16"/>
      <c r="H354" s="2">
        <v>17</v>
      </c>
      <c r="I354" s="2"/>
      <c r="J354" t="s">
        <v>20</v>
      </c>
      <c r="K354" t="s">
        <v>21</v>
      </c>
      <c r="L354" t="s">
        <v>21</v>
      </c>
      <c r="M354" t="s">
        <v>21</v>
      </c>
      <c r="N354" t="s">
        <v>20</v>
      </c>
    </row>
    <row r="355" spans="1:14" x14ac:dyDescent="0.2">
      <c r="A355" s="2">
        <v>348453501</v>
      </c>
      <c r="B355" t="s">
        <v>17</v>
      </c>
      <c r="C355" t="s">
        <v>19</v>
      </c>
      <c r="D355" s="2">
        <v>503</v>
      </c>
      <c r="E355" s="2">
        <v>1</v>
      </c>
      <c r="F355" t="s">
        <v>179</v>
      </c>
      <c r="G355" s="16"/>
      <c r="H355" s="2">
        <v>17</v>
      </c>
      <c r="I355" s="2">
        <v>25</v>
      </c>
      <c r="J355" t="s">
        <v>20</v>
      </c>
      <c r="K355" t="s">
        <v>21</v>
      </c>
      <c r="L355" t="s">
        <v>21</v>
      </c>
      <c r="M355" t="s">
        <v>21</v>
      </c>
      <c r="N355" t="s">
        <v>20</v>
      </c>
    </row>
    <row r="356" spans="1:14" x14ac:dyDescent="0.2">
      <c r="A356" s="2">
        <v>348473778</v>
      </c>
      <c r="B356" t="s">
        <v>17</v>
      </c>
      <c r="C356" t="s">
        <v>19</v>
      </c>
      <c r="D356" s="2">
        <v>503</v>
      </c>
      <c r="E356" s="2">
        <v>1</v>
      </c>
      <c r="F356" t="s">
        <v>179</v>
      </c>
      <c r="G356" s="16"/>
      <c r="H356" s="2">
        <v>28</v>
      </c>
      <c r="I356" s="2">
        <v>40</v>
      </c>
      <c r="J356" t="s">
        <v>20</v>
      </c>
      <c r="K356" t="s">
        <v>21</v>
      </c>
      <c r="L356" t="s">
        <v>21</v>
      </c>
      <c r="M356" t="s">
        <v>21</v>
      </c>
      <c r="N356" t="s">
        <v>20</v>
      </c>
    </row>
    <row r="357" spans="1:14" x14ac:dyDescent="0.2">
      <c r="A357" s="2">
        <v>348508634</v>
      </c>
      <c r="B357" t="s">
        <v>17</v>
      </c>
      <c r="C357" t="s">
        <v>19</v>
      </c>
      <c r="D357" s="2">
        <v>503</v>
      </c>
      <c r="E357" s="2">
        <v>1</v>
      </c>
      <c r="F357" t="s">
        <v>179</v>
      </c>
      <c r="G357" s="16"/>
      <c r="H357" s="2">
        <v>17</v>
      </c>
      <c r="I357" s="2">
        <v>25</v>
      </c>
      <c r="J357" t="s">
        <v>20</v>
      </c>
      <c r="K357" t="s">
        <v>21</v>
      </c>
      <c r="L357" t="s">
        <v>21</v>
      </c>
      <c r="M357" t="s">
        <v>21</v>
      </c>
      <c r="N357" t="s">
        <v>20</v>
      </c>
    </row>
    <row r="358" spans="1:14" x14ac:dyDescent="0.2">
      <c r="A358" s="2">
        <v>348549555</v>
      </c>
      <c r="B358" t="s">
        <v>17</v>
      </c>
      <c r="C358" t="s">
        <v>19</v>
      </c>
      <c r="D358" s="2">
        <v>503</v>
      </c>
      <c r="E358" s="2">
        <v>1</v>
      </c>
      <c r="F358" t="s">
        <v>179</v>
      </c>
      <c r="G358" s="16"/>
      <c r="H358" s="2">
        <v>17</v>
      </c>
      <c r="I358" s="2">
        <v>25</v>
      </c>
      <c r="J358" t="s">
        <v>20</v>
      </c>
      <c r="K358" t="s">
        <v>21</v>
      </c>
      <c r="L358" t="s">
        <v>21</v>
      </c>
      <c r="M358" t="s">
        <v>21</v>
      </c>
      <c r="N358" t="s">
        <v>20</v>
      </c>
    </row>
    <row r="359" spans="1:14" x14ac:dyDescent="0.2">
      <c r="A359" s="2">
        <v>348654366</v>
      </c>
      <c r="B359" t="s">
        <v>17</v>
      </c>
      <c r="C359" t="s">
        <v>19</v>
      </c>
      <c r="D359" s="2">
        <v>503</v>
      </c>
      <c r="E359" s="2">
        <v>1</v>
      </c>
      <c r="F359" t="s">
        <v>179</v>
      </c>
      <c r="G359" s="16"/>
      <c r="H359" s="2">
        <v>17</v>
      </c>
      <c r="I359" s="2">
        <v>25</v>
      </c>
      <c r="J359" t="s">
        <v>20</v>
      </c>
      <c r="K359" t="s">
        <v>21</v>
      </c>
      <c r="L359" t="s">
        <v>21</v>
      </c>
      <c r="M359" t="s">
        <v>21</v>
      </c>
      <c r="N359" t="s">
        <v>20</v>
      </c>
    </row>
    <row r="360" spans="1:14" x14ac:dyDescent="0.2">
      <c r="A360" s="2">
        <v>348684964</v>
      </c>
      <c r="B360" t="s">
        <v>17</v>
      </c>
      <c r="C360" t="s">
        <v>19</v>
      </c>
      <c r="D360" s="2">
        <v>503</v>
      </c>
      <c r="E360" s="2">
        <v>1</v>
      </c>
      <c r="F360" t="s">
        <v>179</v>
      </c>
      <c r="G360" s="16"/>
      <c r="H360" s="2">
        <v>17</v>
      </c>
      <c r="I360" s="2">
        <v>25</v>
      </c>
      <c r="J360" t="s">
        <v>20</v>
      </c>
      <c r="K360" t="s">
        <v>21</v>
      </c>
      <c r="L360" t="s">
        <v>21</v>
      </c>
      <c r="M360" t="s">
        <v>21</v>
      </c>
      <c r="N360" t="s">
        <v>20</v>
      </c>
    </row>
    <row r="361" spans="1:14" x14ac:dyDescent="0.2">
      <c r="A361" s="2">
        <v>348684967</v>
      </c>
      <c r="B361" t="s">
        <v>17</v>
      </c>
      <c r="C361" t="s">
        <v>19</v>
      </c>
      <c r="D361" s="2">
        <v>503</v>
      </c>
      <c r="E361" s="2">
        <v>1</v>
      </c>
      <c r="F361" t="s">
        <v>179</v>
      </c>
      <c r="G361" s="16"/>
      <c r="H361" s="2">
        <v>17</v>
      </c>
      <c r="I361" s="2">
        <v>25</v>
      </c>
      <c r="J361" t="s">
        <v>20</v>
      </c>
      <c r="K361" t="s">
        <v>21</v>
      </c>
      <c r="L361" t="s">
        <v>21</v>
      </c>
      <c r="M361" t="s">
        <v>21</v>
      </c>
      <c r="N361" t="s">
        <v>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9DC9E-99E4-40D3-92E6-C2281092AD99}">
  <dimension ref="A1:F361"/>
  <sheetViews>
    <sheetView rightToLeft="1" tabSelected="1" workbookViewId="0">
      <selection activeCell="B2" sqref="B2"/>
    </sheetView>
  </sheetViews>
  <sheetFormatPr defaultColWidth="8.75" defaultRowHeight="14.25" x14ac:dyDescent="0.2"/>
  <cols>
    <col min="1" max="1" width="13.25" style="19" bestFit="1" customWidth="1"/>
    <col min="2" max="2" width="27.625" style="19" bestFit="1" customWidth="1"/>
    <col min="3" max="3" width="16.5" style="19" bestFit="1" customWidth="1"/>
    <col min="4" max="5" width="18.25" style="19" bestFit="1" customWidth="1"/>
    <col min="6" max="6" width="10" style="19" bestFit="1" customWidth="1"/>
    <col min="7" max="7" width="9.75" style="19" customWidth="1"/>
    <col min="8" max="16384" width="8.75" style="19"/>
  </cols>
  <sheetData>
    <row r="1" spans="1:6" s="22" customFormat="1" ht="15" x14ac:dyDescent="0.2">
      <c r="A1" s="21" t="s">
        <v>0</v>
      </c>
      <c r="B1" s="21" t="s">
        <v>1</v>
      </c>
      <c r="C1" s="21" t="s">
        <v>4</v>
      </c>
      <c r="D1" s="21" t="s">
        <v>5</v>
      </c>
      <c r="E1" s="21" t="s">
        <v>173</v>
      </c>
      <c r="F1" s="21" t="s">
        <v>177</v>
      </c>
    </row>
    <row r="2" spans="1:6" x14ac:dyDescent="0.2">
      <c r="A2" s="20">
        <v>340197308</v>
      </c>
      <c r="B2" s="19" t="str">
        <f>_xlfn.XLOOKUP(A2,'החוזים שלי'!$A:$A,'החוזים שלי'!$B:$B)</f>
        <v>גן ילדים</v>
      </c>
      <c r="C2" s="19" t="str">
        <f>_xlfn.XLOOKUP(A2,'החוזים שלי'!$A:$A,'החוזים שלי'!$E:$E)</f>
        <v>לא</v>
      </c>
      <c r="D2" s="19" t="str">
        <f>_xlfn.XLOOKUP(A2,'החוזים שלי'!$A:$A, 'החוזים שלי'!$F:$F)</f>
        <v>לא</v>
      </c>
      <c r="E2" s="19">
        <f>_xlfn.XLOOKUP(A2, 'מונים לחוזים'!$A:$A, 'מונים לחוזים'!$H:$H)</f>
        <v>17</v>
      </c>
      <c r="F2" s="19" t="str">
        <f>_xlfn.XLOOKUP(A2, 'מונים לחוזים'!$A:$A, 'מונים לחוזים'!$L:$L)</f>
        <v>לא</v>
      </c>
    </row>
    <row r="3" spans="1:6" x14ac:dyDescent="0.2">
      <c r="A3" s="20">
        <v>340197812</v>
      </c>
      <c r="B3" s="19" t="str">
        <f>_xlfn.XLOOKUP(A3,'החוזים שלי'!$A:$A,'החוזים שלי'!$B:$B)</f>
        <v>מקוה</v>
      </c>
      <c r="C3" s="19" t="str">
        <f>_xlfn.XLOOKUP(A3,'החוזים שלי'!$A:$A,'החוזים שלי'!$E:$E)</f>
        <v>כן</v>
      </c>
      <c r="D3" s="19" t="str">
        <f>_xlfn.XLOOKUP(A3,'החוזים שלי'!$A:$A, 'החוזים שלי'!$F:$F)</f>
        <v>לא</v>
      </c>
      <c r="E3" s="19">
        <f>_xlfn.XLOOKUP(A3, 'מונים לחוזים'!$A:$A, 'מונים לחוזים'!$H:$H)</f>
        <v>173</v>
      </c>
      <c r="F3" s="19" t="str">
        <f>_xlfn.XLOOKUP(A3, 'מונים לחוזים'!$A:$A, 'מונים לחוזים'!$L:$L)</f>
        <v>לא</v>
      </c>
    </row>
    <row r="4" spans="1:6" x14ac:dyDescent="0.2">
      <c r="A4" s="20">
        <v>340222162</v>
      </c>
      <c r="B4" s="19" t="str">
        <f>_xlfn.XLOOKUP(A4,'החוזים שלי'!$A:$A,'החוזים שלי'!$B:$B)</f>
        <v>אנדרטה זיכרון</v>
      </c>
      <c r="C4" s="19" t="str">
        <f>_xlfn.XLOOKUP(A4,'החוזים שלי'!$A:$A,'החוזים שלי'!$E:$E)</f>
        <v>לא</v>
      </c>
      <c r="D4" s="19" t="str">
        <f>_xlfn.XLOOKUP(A4,'החוזים שלי'!$A:$A, 'החוזים שלי'!$F:$F)</f>
        <v>לא</v>
      </c>
      <c r="E4" s="19">
        <f>_xlfn.XLOOKUP(A4, 'מונים לחוזים'!$A:$A, 'מונים לחוזים'!$H:$H)</f>
        <v>17</v>
      </c>
      <c r="F4" s="19" t="str">
        <f>_xlfn.XLOOKUP(A4, 'מונים לחוזים'!$A:$A, 'מונים לחוזים'!$L:$L)</f>
        <v>לא</v>
      </c>
    </row>
    <row r="5" spans="1:6" x14ac:dyDescent="0.2">
      <c r="A5" s="20">
        <v>340232241</v>
      </c>
      <c r="B5" s="19" t="str">
        <f>_xlfn.XLOOKUP(A5,'החוזים שלי'!$A:$A,'החוזים שלי'!$B:$B)</f>
        <v>גן ילדים</v>
      </c>
      <c r="C5" s="19" t="str">
        <f>_xlfn.XLOOKUP(A5,'החוזים שלי'!$A:$A,'החוזים שלי'!$E:$E)</f>
        <v>לא</v>
      </c>
      <c r="D5" s="19" t="str">
        <f>_xlfn.XLOOKUP(A5,'החוזים שלי'!$A:$A, 'החוזים שלי'!$F:$F)</f>
        <v>לא</v>
      </c>
      <c r="E5" s="19">
        <f>_xlfn.XLOOKUP(A5, 'מונים לחוזים'!$A:$A, 'מונים לחוזים'!$H:$H)</f>
        <v>9</v>
      </c>
      <c r="F5" s="19" t="str">
        <f>_xlfn.XLOOKUP(A5, 'מונים לחוזים'!$A:$A, 'מונים לחוזים'!$L:$L)</f>
        <v>לא</v>
      </c>
    </row>
    <row r="6" spans="1:6" x14ac:dyDescent="0.2">
      <c r="A6" s="20">
        <v>340233084</v>
      </c>
      <c r="B6" s="19">
        <f>_xlfn.XLOOKUP(A6,'החוזים שלי'!$A:$A,'החוזים שלי'!$B:$B)</f>
        <v>0</v>
      </c>
      <c r="C6" s="19" t="str">
        <f>_xlfn.XLOOKUP(A6,'החוזים שלי'!$A:$A,'החוזים שלי'!$E:$E)</f>
        <v>כן</v>
      </c>
      <c r="D6" s="19" t="str">
        <f>_xlfn.XLOOKUP(A6,'החוזים שלי'!$A:$A, 'החוזים שלי'!$F:$F)</f>
        <v>לא</v>
      </c>
      <c r="E6" s="19">
        <f>_xlfn.XLOOKUP(A6, 'מונים לחוזים'!$A:$A, 'מונים לחוזים'!$H:$H)</f>
        <v>139</v>
      </c>
      <c r="F6" s="19" t="str">
        <f>_xlfn.XLOOKUP(A6, 'מונים לחוזים'!$A:$A, 'מונים לחוזים'!$L:$L)</f>
        <v>לא</v>
      </c>
    </row>
    <row r="7" spans="1:6" x14ac:dyDescent="0.2">
      <c r="A7" s="20">
        <v>340233501</v>
      </c>
      <c r="B7" s="19" t="str">
        <f>_xlfn.XLOOKUP(A7,'החוזים שלי'!$A:$A,'החוזים שלי'!$B:$B)</f>
        <v>גן ילדים</v>
      </c>
      <c r="C7" s="19" t="str">
        <f>_xlfn.XLOOKUP(A7,'החוזים שלי'!$A:$A,'החוזים שלי'!$E:$E)</f>
        <v>כן</v>
      </c>
      <c r="D7" s="19" t="str">
        <f>_xlfn.XLOOKUP(A7,'החוזים שלי'!$A:$A, 'החוזים שלי'!$F:$F)</f>
        <v>כן</v>
      </c>
      <c r="E7" s="19">
        <f>_xlfn.XLOOKUP(A7, 'מונים לחוזים'!$A:$A, 'מונים לחוזים'!$H:$H)</f>
        <v>111</v>
      </c>
      <c r="F7" s="19" t="str">
        <f>_xlfn.XLOOKUP(A7, 'מונים לחוזים'!$A:$A, 'מונים לחוזים'!$L:$L)</f>
        <v>כן</v>
      </c>
    </row>
    <row r="8" spans="1:6" x14ac:dyDescent="0.2">
      <c r="A8" s="20">
        <v>340233867</v>
      </c>
      <c r="B8" s="19" t="str">
        <f>_xlfn.XLOOKUP(A8,'החוזים שלי'!$A:$A,'החוזים שלי'!$B:$B)</f>
        <v>מקלט בית כנסת</v>
      </c>
      <c r="C8" s="19" t="str">
        <f>_xlfn.XLOOKUP(A8,'החוזים שלי'!$A:$A,'החוזים שלי'!$E:$E)</f>
        <v>לא</v>
      </c>
      <c r="D8" s="19" t="str">
        <f>_xlfn.XLOOKUP(A8,'החוזים שלי'!$A:$A, 'החוזים שלי'!$F:$F)</f>
        <v>לא</v>
      </c>
      <c r="E8" s="19">
        <f>_xlfn.XLOOKUP(A8, 'מונים לחוזים'!$A:$A, 'מונים לחוזים'!$H:$H)</f>
        <v>55</v>
      </c>
      <c r="F8" s="19" t="str">
        <f>_xlfn.XLOOKUP(A8, 'מונים לחוזים'!$A:$A, 'מונים לחוזים'!$L:$L)</f>
        <v>לא</v>
      </c>
    </row>
    <row r="9" spans="1:6" x14ac:dyDescent="0.2">
      <c r="A9" s="20">
        <v>340235004</v>
      </c>
      <c r="B9" s="19" t="str">
        <f>_xlfn.XLOOKUP(A9,'החוזים שלי'!$A:$A,'החוזים שלי'!$B:$B)</f>
        <v>מועדון</v>
      </c>
      <c r="C9" s="19" t="str">
        <f>_xlfn.XLOOKUP(A9,'החוזים שלי'!$A:$A,'החוזים שלי'!$E:$E)</f>
        <v>כן</v>
      </c>
      <c r="D9" s="19" t="str">
        <f>_xlfn.XLOOKUP(A9,'החוזים שלי'!$A:$A, 'החוזים שלי'!$F:$F)</f>
        <v>כן</v>
      </c>
      <c r="E9" s="19">
        <f>_xlfn.XLOOKUP(A9, 'מונים לחוזים'!$A:$A, 'מונים לחוזים'!$H:$H)</f>
        <v>28</v>
      </c>
      <c r="F9" s="19" t="str">
        <f>_xlfn.XLOOKUP(A9, 'מונים לחוזים'!$A:$A, 'מונים לחוזים'!$L:$L)</f>
        <v>כן</v>
      </c>
    </row>
    <row r="10" spans="1:6" x14ac:dyDescent="0.2">
      <c r="A10" s="20">
        <v>340235779</v>
      </c>
      <c r="B10" s="19" t="str">
        <f>_xlfn.XLOOKUP(A10,'החוזים שלי'!$A:$A,'החוזים שלי'!$B:$B)</f>
        <v>ביכנס</v>
      </c>
      <c r="C10" s="19" t="str">
        <f>_xlfn.XLOOKUP(A10,'החוזים שלי'!$A:$A,'החוזים שלי'!$E:$E)</f>
        <v>כן</v>
      </c>
      <c r="D10" s="19" t="str">
        <f>_xlfn.XLOOKUP(A10,'החוזים שלי'!$A:$A, 'החוזים שלי'!$F:$F)</f>
        <v>לא</v>
      </c>
      <c r="E10" s="19">
        <f>_xlfn.XLOOKUP(A10, 'מונים לחוזים'!$A:$A, 'מונים לחוזים'!$H:$H)</f>
        <v>44</v>
      </c>
      <c r="F10" s="19" t="str">
        <f>_xlfn.XLOOKUP(A10, 'מונים לחוזים'!$A:$A, 'מונים לחוזים'!$L:$L)</f>
        <v>לא</v>
      </c>
    </row>
    <row r="11" spans="1:6" x14ac:dyDescent="0.2">
      <c r="A11" s="20">
        <v>340235895</v>
      </c>
      <c r="B11" s="19">
        <f>_xlfn.XLOOKUP(A11,'החוזים שלי'!$A:$A,'החוזים שלי'!$B:$B)</f>
        <v>0</v>
      </c>
      <c r="C11" s="19" t="str">
        <f>_xlfn.XLOOKUP(A11,'החוזים שלי'!$A:$A,'החוזים שלי'!$E:$E)</f>
        <v>לא</v>
      </c>
      <c r="D11" s="19" t="str">
        <f>_xlfn.XLOOKUP(A11,'החוזים שלי'!$A:$A, 'החוזים שלי'!$F:$F)</f>
        <v>לא</v>
      </c>
      <c r="E11" s="19">
        <f>_xlfn.XLOOKUP(A11, 'מונים לחוזים'!$A:$A, 'מונים לחוזים'!$H:$H)</f>
        <v>9</v>
      </c>
      <c r="F11" s="19" t="str">
        <f>_xlfn.XLOOKUP(A11, 'מונים לחוזים'!$A:$A, 'מונים לחוזים'!$L:$L)</f>
        <v>לא</v>
      </c>
    </row>
    <row r="12" spans="1:6" x14ac:dyDescent="0.2">
      <c r="A12" s="20">
        <v>340236334</v>
      </c>
      <c r="B12" s="19" t="str">
        <f>_xlfn.XLOOKUP(A12,'החוזים שלי'!$A:$A,'החוזים שלי'!$B:$B)</f>
        <v>גן ילדים</v>
      </c>
      <c r="C12" s="19" t="str">
        <f>_xlfn.XLOOKUP(A12,'החוזים שלי'!$A:$A,'החוזים שלי'!$E:$E)</f>
        <v>לא</v>
      </c>
      <c r="D12" s="19" t="str">
        <f>_xlfn.XLOOKUP(A12,'החוזים שלי'!$A:$A, 'החוזים שלי'!$F:$F)</f>
        <v>לא</v>
      </c>
      <c r="E12" s="19">
        <f>_xlfn.XLOOKUP(A12, 'מונים לחוזים'!$A:$A, 'מונים לחוזים'!$H:$H)</f>
        <v>17</v>
      </c>
      <c r="F12" s="19" t="str">
        <f>_xlfn.XLOOKUP(A12, 'מונים לחוזים'!$A:$A, 'מונים לחוזים'!$L:$L)</f>
        <v>לא</v>
      </c>
    </row>
    <row r="13" spans="1:6" x14ac:dyDescent="0.2">
      <c r="A13" s="20">
        <v>340236916</v>
      </c>
      <c r="B13" s="19" t="str">
        <f>_xlfn.XLOOKUP(A13,'החוזים שלי'!$A:$A,'החוזים שלי'!$B:$B)</f>
        <v>גן ילדים</v>
      </c>
      <c r="C13" s="19" t="str">
        <f>_xlfn.XLOOKUP(A13,'החוזים שלי'!$A:$A,'החוזים שלי'!$E:$E)</f>
        <v>כן</v>
      </c>
      <c r="D13" s="19" t="str">
        <f>_xlfn.XLOOKUP(A13,'החוזים שלי'!$A:$A, 'החוזים שלי'!$F:$F)</f>
        <v>לא</v>
      </c>
      <c r="E13" s="19">
        <f>_xlfn.XLOOKUP(A13, 'מונים לחוזים'!$A:$A, 'מונים לחוזים'!$H:$H)</f>
        <v>17</v>
      </c>
      <c r="F13" s="19" t="str">
        <f>_xlfn.XLOOKUP(A13, 'מונים לחוזים'!$A:$A, 'מונים לחוזים'!$L:$L)</f>
        <v>לא</v>
      </c>
    </row>
    <row r="14" spans="1:6" x14ac:dyDescent="0.2">
      <c r="A14" s="20">
        <v>340237531</v>
      </c>
      <c r="B14" s="19" t="str">
        <f>_xlfn.XLOOKUP(A14,'החוזים שלי'!$A:$A,'החוזים שלי'!$B:$B)</f>
        <v>גן ילדים</v>
      </c>
      <c r="C14" s="19" t="str">
        <f>_xlfn.XLOOKUP(A14,'החוזים שלי'!$A:$A,'החוזים שלי'!$E:$E)</f>
        <v>לא</v>
      </c>
      <c r="D14" s="19" t="str">
        <f>_xlfn.XLOOKUP(A14,'החוזים שלי'!$A:$A, 'החוזים שלי'!$F:$F)</f>
        <v>כן</v>
      </c>
      <c r="E14" s="19">
        <f>_xlfn.XLOOKUP(A14, 'מונים לחוזים'!$A:$A, 'מונים לחוזים'!$H:$H)</f>
        <v>17</v>
      </c>
      <c r="F14" s="19" t="str">
        <f>_xlfn.XLOOKUP(A14, 'מונים לחוזים'!$A:$A, 'מונים לחוזים'!$L:$L)</f>
        <v>כן</v>
      </c>
    </row>
    <row r="15" spans="1:6" x14ac:dyDescent="0.2">
      <c r="A15" s="20">
        <v>340237531</v>
      </c>
      <c r="B15" s="19" t="str">
        <f>_xlfn.XLOOKUP(A15,'החוזים שלי'!$A:$A,'החוזים שלי'!$B:$B)</f>
        <v>גן ילדים</v>
      </c>
      <c r="C15" s="19" t="str">
        <f>_xlfn.XLOOKUP(A15,'החוזים שלי'!$A:$A,'החוזים שלי'!$E:$E)</f>
        <v>לא</v>
      </c>
      <c r="D15" s="19" t="str">
        <f>_xlfn.XLOOKUP(A15,'החוזים שלי'!$A:$A, 'החוזים שלי'!$F:$F)</f>
        <v>כן</v>
      </c>
      <c r="E15" s="19">
        <f>_xlfn.XLOOKUP(A15, 'מונים לחוזים'!$A:$A, 'מונים לחוזים'!$H:$H)</f>
        <v>17</v>
      </c>
      <c r="F15" s="19" t="str">
        <f>_xlfn.XLOOKUP(A15, 'מונים לחוזים'!$A:$A, 'מונים לחוזים'!$L:$L)</f>
        <v>כן</v>
      </c>
    </row>
    <row r="16" spans="1:6" x14ac:dyDescent="0.2">
      <c r="A16" s="20">
        <v>340239709</v>
      </c>
      <c r="B16" s="19" t="str">
        <f>_xlfn.XLOOKUP(A16,'החוזים שלי'!$A:$A,'החוזים שלי'!$B:$B)</f>
        <v>מקלט-בית כנסת</v>
      </c>
      <c r="C16" s="19" t="str">
        <f>_xlfn.XLOOKUP(A16,'החוזים שלי'!$A:$A,'החוזים שלי'!$E:$E)</f>
        <v>לא</v>
      </c>
      <c r="D16" s="19" t="str">
        <f>_xlfn.XLOOKUP(A16,'החוזים שלי'!$A:$A, 'החוזים שלי'!$F:$F)</f>
        <v>לא</v>
      </c>
      <c r="E16" s="19">
        <f>_xlfn.XLOOKUP(A16, 'מונים לחוזים'!$A:$A, 'מונים לחוזים'!$H:$H)</f>
        <v>17</v>
      </c>
      <c r="F16" s="19" t="str">
        <f>_xlfn.XLOOKUP(A16, 'מונים לחוזים'!$A:$A, 'מונים לחוזים'!$L:$L)</f>
        <v>לא</v>
      </c>
    </row>
    <row r="17" spans="1:6" x14ac:dyDescent="0.2">
      <c r="A17" s="20">
        <v>340241732</v>
      </c>
      <c r="B17" s="19" t="str">
        <f>_xlfn.XLOOKUP(A17,'החוזים שלי'!$A:$A,'החוזים שלי'!$B:$B)</f>
        <v>גן ילדים</v>
      </c>
      <c r="C17" s="19" t="str">
        <f>_xlfn.XLOOKUP(A17,'החוזים שלי'!$A:$A,'החוזים שלי'!$E:$E)</f>
        <v>לא</v>
      </c>
      <c r="D17" s="19" t="str">
        <f>_xlfn.XLOOKUP(A17,'החוזים שלי'!$A:$A, 'החוזים שלי'!$F:$F)</f>
        <v>לא</v>
      </c>
      <c r="E17" s="19">
        <f>_xlfn.XLOOKUP(A17, 'מונים לחוזים'!$A:$A, 'מונים לחוזים'!$H:$H)</f>
        <v>9</v>
      </c>
      <c r="F17" s="19" t="str">
        <f>_xlfn.XLOOKUP(A17, 'מונים לחוזים'!$A:$A, 'מונים לחוזים'!$L:$L)</f>
        <v>לא</v>
      </c>
    </row>
    <row r="18" spans="1:6" x14ac:dyDescent="0.2">
      <c r="A18" s="20">
        <v>340245002</v>
      </c>
      <c r="B18" s="19">
        <f>_xlfn.XLOOKUP(A18,'החוזים שלי'!$A:$A,'החוזים שלי'!$B:$B)</f>
        <v>0</v>
      </c>
      <c r="C18" s="19" t="str">
        <f>_xlfn.XLOOKUP(A18,'החוזים שלי'!$A:$A,'החוזים שלי'!$E:$E)</f>
        <v>לא</v>
      </c>
      <c r="D18" s="19" t="str">
        <f>_xlfn.XLOOKUP(A18,'החוזים שלי'!$A:$A, 'החוזים שלי'!$F:$F)</f>
        <v>לא</v>
      </c>
      <c r="E18" s="19">
        <f>_xlfn.XLOOKUP(A18, 'מונים לחוזים'!$A:$A, 'מונים לחוזים'!$H:$H)</f>
        <v>17</v>
      </c>
      <c r="F18" s="19" t="str">
        <f>_xlfn.XLOOKUP(A18, 'מונים לחוזים'!$A:$A, 'מונים לחוזים'!$L:$L)</f>
        <v>לא</v>
      </c>
    </row>
    <row r="19" spans="1:6" x14ac:dyDescent="0.2">
      <c r="A19" s="20">
        <v>340245303</v>
      </c>
      <c r="B19" s="19">
        <f>_xlfn.XLOOKUP(A19,'החוזים שלי'!$A:$A,'החוזים שלי'!$B:$B)</f>
        <v>0</v>
      </c>
      <c r="C19" s="19" t="str">
        <f>_xlfn.XLOOKUP(A19,'החוזים שלי'!$A:$A,'החוזים שלי'!$E:$E)</f>
        <v>לא</v>
      </c>
      <c r="D19" s="19" t="str">
        <f>_xlfn.XLOOKUP(A19,'החוזים שלי'!$A:$A, 'החוזים שלי'!$F:$F)</f>
        <v>לא</v>
      </c>
      <c r="E19" s="19">
        <f>_xlfn.XLOOKUP(A19, 'מונים לחוזים'!$A:$A, 'מונים לחוזים'!$H:$H)</f>
        <v>28</v>
      </c>
      <c r="F19" s="19" t="str">
        <f>_xlfn.XLOOKUP(A19, 'מונים לחוזים'!$A:$A, 'מונים לחוזים'!$L:$L)</f>
        <v>לא</v>
      </c>
    </row>
    <row r="20" spans="1:6" x14ac:dyDescent="0.2">
      <c r="A20" s="20">
        <v>340249060</v>
      </c>
      <c r="B20" s="19" t="str">
        <f>_xlfn.XLOOKUP(A20,'החוזים שלי'!$A:$A,'החוזים שלי'!$B:$B)</f>
        <v>גן ילדים</v>
      </c>
      <c r="C20" s="19" t="str">
        <f>_xlfn.XLOOKUP(A20,'החוזים שלי'!$A:$A,'החוזים שלי'!$E:$E)</f>
        <v>לא</v>
      </c>
      <c r="D20" s="19" t="str">
        <f>_xlfn.XLOOKUP(A20,'החוזים שלי'!$A:$A, 'החוזים שלי'!$F:$F)</f>
        <v>לא</v>
      </c>
      <c r="E20" s="19">
        <f>_xlfn.XLOOKUP(A20, 'מונים לחוזים'!$A:$A, 'מונים לחוזים'!$H:$H)</f>
        <v>44</v>
      </c>
      <c r="F20" s="19" t="str">
        <f>_xlfn.XLOOKUP(A20, 'מונים לחוזים'!$A:$A, 'מונים לחוזים'!$L:$L)</f>
        <v>לא</v>
      </c>
    </row>
    <row r="21" spans="1:6" x14ac:dyDescent="0.2">
      <c r="A21" s="20">
        <v>340249267</v>
      </c>
      <c r="B21" s="19" t="str">
        <f>_xlfn.XLOOKUP(A21,'החוזים שלי'!$A:$A,'החוזים שלי'!$B:$B)</f>
        <v>גן ילדים-</v>
      </c>
      <c r="C21" s="19" t="str">
        <f>_xlfn.XLOOKUP(A21,'החוזים שלי'!$A:$A,'החוזים שלי'!$E:$E)</f>
        <v>לא</v>
      </c>
      <c r="D21" s="19" t="str">
        <f>_xlfn.XLOOKUP(A21,'החוזים שלי'!$A:$A, 'החוזים שלי'!$F:$F)</f>
        <v>לא</v>
      </c>
      <c r="E21" s="19">
        <f>_xlfn.XLOOKUP(A21, 'מונים לחוזים'!$A:$A, 'מונים לחוזים'!$H:$H)</f>
        <v>17</v>
      </c>
      <c r="F21" s="19" t="str">
        <f>_xlfn.XLOOKUP(A21, 'מונים לחוזים'!$A:$A, 'מונים לחוזים'!$L:$L)</f>
        <v>לא</v>
      </c>
    </row>
    <row r="22" spans="1:6" x14ac:dyDescent="0.2">
      <c r="A22" s="20">
        <v>340249597</v>
      </c>
      <c r="B22" s="19" t="str">
        <f>_xlfn.XLOOKUP(A22,'החוזים שלי'!$A:$A,'החוזים שלי'!$B:$B)</f>
        <v>בית ספר</v>
      </c>
      <c r="C22" s="19" t="str">
        <f>_xlfn.XLOOKUP(A22,'החוזים שלי'!$A:$A,'החוזים שלי'!$E:$E)</f>
        <v>כן</v>
      </c>
      <c r="D22" s="19" t="str">
        <f>_xlfn.XLOOKUP(A22,'החוזים שלי'!$A:$A, 'החוזים שלי'!$F:$F)</f>
        <v>לא</v>
      </c>
      <c r="E22" s="19">
        <f>_xlfn.XLOOKUP(A22, 'מונים לחוזים'!$A:$A, 'מונים לחוזים'!$H:$H)</f>
        <v>44</v>
      </c>
      <c r="F22" s="19" t="str">
        <f>_xlfn.XLOOKUP(A22, 'מונים לחוזים'!$A:$A, 'מונים לחוזים'!$L:$L)</f>
        <v>לא</v>
      </c>
    </row>
    <row r="23" spans="1:6" x14ac:dyDescent="0.2">
      <c r="A23" s="20">
        <v>340249684</v>
      </c>
      <c r="B23" s="19" t="str">
        <f>_xlfn.XLOOKUP(A23,'החוזים שלי'!$A:$A,'החוזים שלי'!$B:$B)</f>
        <v>גן ילדים</v>
      </c>
      <c r="C23" s="19" t="str">
        <f>_xlfn.XLOOKUP(A23,'החוזים שלי'!$A:$A,'החוזים שלי'!$E:$E)</f>
        <v>לא</v>
      </c>
      <c r="D23" s="19" t="str">
        <f>_xlfn.XLOOKUP(A23,'החוזים שלי'!$A:$A, 'החוזים שלי'!$F:$F)</f>
        <v>לא</v>
      </c>
      <c r="E23" s="19">
        <f>_xlfn.XLOOKUP(A23, 'מונים לחוזים'!$A:$A, 'מונים לחוזים'!$H:$H)</f>
        <v>17</v>
      </c>
      <c r="F23" s="19" t="str">
        <f>_xlfn.XLOOKUP(A23, 'מונים לחוזים'!$A:$A, 'מונים לחוזים'!$L:$L)</f>
        <v>לא</v>
      </c>
    </row>
    <row r="24" spans="1:6" x14ac:dyDescent="0.2">
      <c r="A24" s="20">
        <v>340251773</v>
      </c>
      <c r="B24" s="19" t="str">
        <f>_xlfn.XLOOKUP(A24,'החוזים שלי'!$A:$A,'החוזים שלי'!$B:$B)</f>
        <v>בוטקה פקח עירוני דני עזרא</v>
      </c>
      <c r="C24" s="19" t="str">
        <f>_xlfn.XLOOKUP(A24,'החוזים שלי'!$A:$A,'החוזים שלי'!$E:$E)</f>
        <v>לא</v>
      </c>
      <c r="D24" s="19" t="str">
        <f>_xlfn.XLOOKUP(A24,'החוזים שלי'!$A:$A, 'החוזים שלי'!$F:$F)</f>
        <v>לא</v>
      </c>
      <c r="E24" s="19">
        <f>_xlfn.XLOOKUP(A24, 'מונים לחוזים'!$A:$A, 'מונים לחוזים'!$H:$H)</f>
        <v>6</v>
      </c>
      <c r="F24" s="19" t="str">
        <f>_xlfn.XLOOKUP(A24, 'מונים לחוזים'!$A:$A, 'מונים לחוזים'!$L:$L)</f>
        <v>לא</v>
      </c>
    </row>
    <row r="25" spans="1:6" x14ac:dyDescent="0.2">
      <c r="A25" s="20">
        <v>340253969</v>
      </c>
      <c r="B25" s="19" t="str">
        <f>_xlfn.XLOOKUP(A25,'החוזים שלי'!$A:$A,'החוזים שלי'!$B:$B)</f>
        <v>מקלט</v>
      </c>
      <c r="C25" s="19" t="str">
        <f>_xlfn.XLOOKUP(A25,'החוזים שלי'!$A:$A,'החוזים שלי'!$E:$E)</f>
        <v>כן</v>
      </c>
      <c r="D25" s="19" t="str">
        <f>_xlfn.XLOOKUP(A25,'החוזים שלי'!$A:$A, 'החוזים שלי'!$F:$F)</f>
        <v>לא</v>
      </c>
      <c r="E25" s="19">
        <f>_xlfn.XLOOKUP(A25, 'מונים לחוזים'!$A:$A, 'מונים לחוזים'!$H:$H)</f>
        <v>44</v>
      </c>
      <c r="F25" s="19" t="str">
        <f>_xlfn.XLOOKUP(A25, 'מונים לחוזים'!$A:$A, 'מונים לחוזים'!$L:$L)</f>
        <v>לא</v>
      </c>
    </row>
    <row r="26" spans="1:6" x14ac:dyDescent="0.2">
      <c r="A26" s="20">
        <v>340254222</v>
      </c>
      <c r="B26" s="19">
        <f>_xlfn.XLOOKUP(A26,'החוזים שלי'!$A:$A,'החוזים שלי'!$B:$B)</f>
        <v>0</v>
      </c>
      <c r="C26" s="19" t="str">
        <f>_xlfn.XLOOKUP(A26,'החוזים שלי'!$A:$A,'החוזים שלי'!$E:$E)</f>
        <v>לא</v>
      </c>
      <c r="D26" s="19" t="str">
        <f>_xlfn.XLOOKUP(A26,'החוזים שלי'!$A:$A, 'החוזים שלי'!$F:$F)</f>
        <v>לא</v>
      </c>
      <c r="E26" s="19">
        <f>_xlfn.XLOOKUP(A26, 'מונים לחוזים'!$A:$A, 'מונים לחוזים'!$H:$H)</f>
        <v>6</v>
      </c>
      <c r="F26" s="19" t="str">
        <f>_xlfn.XLOOKUP(A26, 'מונים לחוזים'!$A:$A, 'מונים לחוזים'!$L:$L)</f>
        <v>לא</v>
      </c>
    </row>
    <row r="27" spans="1:6" x14ac:dyDescent="0.2">
      <c r="A27" s="20">
        <v>340254682</v>
      </c>
      <c r="B27" s="19" t="str">
        <f>_xlfn.XLOOKUP(A27,'החוזים שלי'!$A:$A,'החוזים שלי'!$B:$B)</f>
        <v>גן ילדים</v>
      </c>
      <c r="C27" s="19" t="str">
        <f>_xlfn.XLOOKUP(A27,'החוזים שלי'!$A:$A,'החוזים שלי'!$E:$E)</f>
        <v>לא</v>
      </c>
      <c r="D27" s="19" t="str">
        <f>_xlfn.XLOOKUP(A27,'החוזים שלי'!$A:$A, 'החוזים שלי'!$F:$F)</f>
        <v>לא</v>
      </c>
      <c r="E27" s="19">
        <f>_xlfn.XLOOKUP(A27, 'מונים לחוזים'!$A:$A, 'מונים לחוזים'!$H:$H)</f>
        <v>6</v>
      </c>
      <c r="F27" s="19" t="str">
        <f>_xlfn.XLOOKUP(A27, 'מונים לחוזים'!$A:$A, 'מונים לחוזים'!$L:$L)</f>
        <v>לא</v>
      </c>
    </row>
    <row r="28" spans="1:6" x14ac:dyDescent="0.2">
      <c r="A28" s="20">
        <v>340259670</v>
      </c>
      <c r="B28" s="19" t="str">
        <f>_xlfn.XLOOKUP(A28,'החוזים שלי'!$A:$A,'החוזים שלי'!$B:$B)</f>
        <v>גן ילדים</v>
      </c>
      <c r="C28" s="19" t="str">
        <f>_xlfn.XLOOKUP(A28,'החוזים שלי'!$A:$A,'החוזים שלי'!$E:$E)</f>
        <v>לא</v>
      </c>
      <c r="D28" s="19" t="str">
        <f>_xlfn.XLOOKUP(A28,'החוזים שלי'!$A:$A, 'החוזים שלי'!$F:$F)</f>
        <v>לא</v>
      </c>
      <c r="E28" s="19">
        <f>_xlfn.XLOOKUP(A28, 'מונים לחוזים'!$A:$A, 'מונים לחוזים'!$H:$H)</f>
        <v>6</v>
      </c>
      <c r="F28" s="19" t="str">
        <f>_xlfn.XLOOKUP(A28, 'מונים לחוזים'!$A:$A, 'מונים לחוזים'!$L:$L)</f>
        <v>לא</v>
      </c>
    </row>
    <row r="29" spans="1:6" x14ac:dyDescent="0.2">
      <c r="A29" s="20">
        <v>340264267</v>
      </c>
      <c r="B29" s="19" t="str">
        <f>_xlfn.XLOOKUP(A29,'החוזים שלי'!$A:$A,'החוזים שלי'!$B:$B)</f>
        <v>ית ספר מחשבים דיגטלי</v>
      </c>
      <c r="C29" s="19" t="str">
        <f>_xlfn.XLOOKUP(A29,'החוזים שלי'!$A:$A,'החוזים שלי'!$E:$E)</f>
        <v>כן</v>
      </c>
      <c r="D29" s="19" t="str">
        <f>_xlfn.XLOOKUP(A29,'החוזים שלי'!$A:$A, 'החוזים שלי'!$F:$F)</f>
        <v>לא</v>
      </c>
      <c r="E29" s="19">
        <f>_xlfn.XLOOKUP(A29, 'מונים לחוזים'!$A:$A, 'מונים לחוזים'!$H:$H)</f>
        <v>17</v>
      </c>
      <c r="F29" s="19" t="str">
        <f>_xlfn.XLOOKUP(A29, 'מונים לחוזים'!$A:$A, 'מונים לחוזים'!$L:$L)</f>
        <v>לא</v>
      </c>
    </row>
    <row r="30" spans="1:6" x14ac:dyDescent="0.2">
      <c r="A30" s="20">
        <v>340267105</v>
      </c>
      <c r="B30" s="19">
        <f>_xlfn.XLOOKUP(A30,'החוזים שלי'!$A:$A,'החוזים שלי'!$B:$B)</f>
        <v>0</v>
      </c>
      <c r="C30" s="19" t="str">
        <f>_xlfn.XLOOKUP(A30,'החוזים שלי'!$A:$A,'החוזים שלי'!$E:$E)</f>
        <v>לא</v>
      </c>
      <c r="D30" s="19" t="str">
        <f>_xlfn.XLOOKUP(A30,'החוזים שלי'!$A:$A, 'החוזים שלי'!$F:$F)</f>
        <v>לא</v>
      </c>
      <c r="E30" s="19">
        <f>_xlfn.XLOOKUP(A30, 'מונים לחוזים'!$A:$A, 'מונים לחוזים'!$H:$H)</f>
        <v>6</v>
      </c>
      <c r="F30" s="19" t="str">
        <f>_xlfn.XLOOKUP(A30, 'מונים לחוזים'!$A:$A, 'מונים לחוזים'!$L:$L)</f>
        <v>לא</v>
      </c>
    </row>
    <row r="31" spans="1:6" x14ac:dyDescent="0.2">
      <c r="A31" s="20">
        <v>340268048</v>
      </c>
      <c r="B31" s="19">
        <f>_xlfn.XLOOKUP(A31,'החוזים שלי'!$A:$A,'החוזים שלי'!$B:$B)</f>
        <v>0</v>
      </c>
      <c r="C31" s="19" t="str">
        <f>_xlfn.XLOOKUP(A31,'החוזים שלי'!$A:$A,'החוזים שלי'!$E:$E)</f>
        <v>כן</v>
      </c>
      <c r="D31" s="19" t="str">
        <f>_xlfn.XLOOKUP(A31,'החוזים שלי'!$A:$A, 'החוזים שלי'!$F:$F)</f>
        <v>לא</v>
      </c>
      <c r="E31" s="19">
        <f>_xlfn.XLOOKUP(A31, 'מונים לחוזים'!$A:$A, 'מונים לחוזים'!$H:$H)</f>
        <v>277</v>
      </c>
      <c r="F31" s="19" t="str">
        <f>_xlfn.XLOOKUP(A31, 'מונים לחוזים'!$A:$A, 'מונים לחוזים'!$L:$L)</f>
        <v>לא</v>
      </c>
    </row>
    <row r="32" spans="1:6" x14ac:dyDescent="0.2">
      <c r="A32" s="20">
        <v>340270475</v>
      </c>
      <c r="B32" s="19" t="str">
        <f>_xlfn.XLOOKUP(A32,'החוזים שלי'!$A:$A,'החוזים שלי'!$B:$B)</f>
        <v>בית מרחץ</v>
      </c>
      <c r="C32" s="19" t="str">
        <f>_xlfn.XLOOKUP(A32,'החוזים שלי'!$A:$A,'החוזים שלי'!$E:$E)</f>
        <v>כן</v>
      </c>
      <c r="D32" s="19" t="str">
        <f>_xlfn.XLOOKUP(A32,'החוזים שלי'!$A:$A, 'החוזים שלי'!$F:$F)</f>
        <v>כן</v>
      </c>
      <c r="E32" s="19">
        <f>_xlfn.XLOOKUP(A32, 'מונים לחוזים'!$A:$A, 'מונים לחוזים'!$H:$H)</f>
        <v>173</v>
      </c>
      <c r="F32" s="19" t="str">
        <f>_xlfn.XLOOKUP(A32, 'מונים לחוזים'!$A:$A, 'מונים לחוזים'!$L:$L)</f>
        <v>כן</v>
      </c>
    </row>
    <row r="33" spans="1:6" x14ac:dyDescent="0.2">
      <c r="A33" s="20">
        <v>340272398</v>
      </c>
      <c r="B33" s="19" t="str">
        <f>_xlfn.XLOOKUP(A33,'החוזים שלי'!$A:$A,'החוזים שלי'!$B:$B)</f>
        <v>מחסןקומת קרקע</v>
      </c>
      <c r="C33" s="19" t="str">
        <f>_xlfn.XLOOKUP(A33,'החוזים שלי'!$A:$A,'החוזים שלי'!$E:$E)</f>
        <v>כן</v>
      </c>
      <c r="D33" s="19" t="str">
        <f>_xlfn.XLOOKUP(A33,'החוזים שלי'!$A:$A, 'החוזים שלי'!$F:$F)</f>
        <v>לא</v>
      </c>
      <c r="E33" s="19">
        <f>_xlfn.XLOOKUP(A33, 'מונים לחוזים'!$A:$A, 'מונים לחוזים'!$H:$H)</f>
        <v>6</v>
      </c>
      <c r="F33" s="19" t="str">
        <f>_xlfn.XLOOKUP(A33, 'מונים לחוזים'!$A:$A, 'מונים לחוזים'!$L:$L)</f>
        <v>לא</v>
      </c>
    </row>
    <row r="34" spans="1:6" x14ac:dyDescent="0.2">
      <c r="A34" s="20">
        <v>340272834</v>
      </c>
      <c r="B34" s="19">
        <f>_xlfn.XLOOKUP(A34,'החוזים שלי'!$A:$A,'החוזים שלי'!$B:$B)</f>
        <v>0</v>
      </c>
      <c r="C34" s="19" t="str">
        <f>_xlfn.XLOOKUP(A34,'החוזים שלי'!$A:$A,'החוזים שלי'!$E:$E)</f>
        <v>לא</v>
      </c>
      <c r="D34" s="19" t="str">
        <f>_xlfn.XLOOKUP(A34,'החוזים שלי'!$A:$A, 'החוזים שלי'!$F:$F)</f>
        <v>לא</v>
      </c>
      <c r="E34" s="19">
        <f>_xlfn.XLOOKUP(A34, 'מונים לחוזים'!$A:$A, 'מונים לחוזים'!$H:$H)</f>
        <v>9</v>
      </c>
      <c r="F34" s="19" t="str">
        <f>_xlfn.XLOOKUP(A34, 'מונים לחוזים'!$A:$A, 'מונים לחוזים'!$L:$L)</f>
        <v>לא</v>
      </c>
    </row>
    <row r="35" spans="1:6" x14ac:dyDescent="0.2">
      <c r="A35" s="20">
        <v>340273891</v>
      </c>
      <c r="B35" s="19" t="str">
        <f>_xlfn.XLOOKUP(A35,'החוזים שלי'!$A:$A,'החוזים שלי'!$B:$B)</f>
        <v>גן ילדים</v>
      </c>
      <c r="C35" s="19" t="str">
        <f>_xlfn.XLOOKUP(A35,'החוזים שלי'!$A:$A,'החוזים שלי'!$E:$E)</f>
        <v>לא</v>
      </c>
      <c r="D35" s="19" t="str">
        <f>_xlfn.XLOOKUP(A35,'החוזים שלי'!$A:$A, 'החוזים שלי'!$F:$F)</f>
        <v>לא</v>
      </c>
      <c r="E35" s="19">
        <f>_xlfn.XLOOKUP(A35, 'מונים לחוזים'!$A:$A, 'מונים לחוזים'!$H:$H)</f>
        <v>9</v>
      </c>
      <c r="F35" s="19" t="str">
        <f>_xlfn.XLOOKUP(A35, 'מונים לחוזים'!$A:$A, 'מונים לחוזים'!$L:$L)</f>
        <v>לא</v>
      </c>
    </row>
    <row r="36" spans="1:6" x14ac:dyDescent="0.2">
      <c r="A36" s="20">
        <v>340274938</v>
      </c>
      <c r="B36" s="19">
        <f>_xlfn.XLOOKUP(A36,'החוזים שלי'!$A:$A,'החוזים שלי'!$B:$B)</f>
        <v>0</v>
      </c>
      <c r="C36" s="19" t="str">
        <f>_xlfn.XLOOKUP(A36,'החוזים שלי'!$A:$A,'החוזים שלי'!$E:$E)</f>
        <v>לא</v>
      </c>
      <c r="D36" s="19" t="str">
        <f>_xlfn.XLOOKUP(A36,'החוזים שלי'!$A:$A, 'החוזים שלי'!$F:$F)</f>
        <v>לא</v>
      </c>
      <c r="E36" s="19">
        <f>_xlfn.XLOOKUP(A36, 'מונים לחוזים'!$A:$A, 'מונים לחוזים'!$H:$H)</f>
        <v>6</v>
      </c>
      <c r="F36" s="19" t="str">
        <f>_xlfn.XLOOKUP(A36, 'מונים לחוזים'!$A:$A, 'מונים לחוזים'!$L:$L)</f>
        <v>לא</v>
      </c>
    </row>
    <row r="37" spans="1:6" x14ac:dyDescent="0.2">
      <c r="A37" s="20">
        <v>340279435</v>
      </c>
      <c r="B37" s="19" t="str">
        <f>_xlfn.XLOOKUP(A37,'החוזים שלי'!$A:$A,'החוזים שלי'!$B:$B)</f>
        <v>גן ילדים</v>
      </c>
      <c r="C37" s="19" t="str">
        <f>_xlfn.XLOOKUP(A37,'החוזים שלי'!$A:$A,'החוזים שלי'!$E:$E)</f>
        <v>לא</v>
      </c>
      <c r="D37" s="19" t="str">
        <f>_xlfn.XLOOKUP(A37,'החוזים שלי'!$A:$A, 'החוזים שלי'!$F:$F)</f>
        <v>לא</v>
      </c>
      <c r="E37" s="19">
        <f>_xlfn.XLOOKUP(A37, 'מונים לחוזים'!$A:$A, 'מונים לחוזים'!$H:$H)</f>
        <v>17</v>
      </c>
      <c r="F37" s="19" t="str">
        <f>_xlfn.XLOOKUP(A37, 'מונים לחוזים'!$A:$A, 'מונים לחוזים'!$L:$L)</f>
        <v>לא</v>
      </c>
    </row>
    <row r="38" spans="1:6" x14ac:dyDescent="0.2">
      <c r="A38" s="20">
        <v>340279896</v>
      </c>
      <c r="B38" s="19" t="str">
        <f>_xlfn.XLOOKUP(A38,'החוזים שלי'!$A:$A,'החוזים שלי'!$B:$B)</f>
        <v>גן ילדים</v>
      </c>
      <c r="C38" s="19" t="str">
        <f>_xlfn.XLOOKUP(A38,'החוזים שלי'!$A:$A,'החוזים שלי'!$E:$E)</f>
        <v>כן</v>
      </c>
      <c r="D38" s="19" t="str">
        <f>_xlfn.XLOOKUP(A38,'החוזים שלי'!$A:$A, 'החוזים שלי'!$F:$F)</f>
        <v>לא</v>
      </c>
      <c r="E38" s="19">
        <f>_xlfn.XLOOKUP(A38, 'מונים לחוזים'!$A:$A, 'מונים לחוזים'!$H:$H)</f>
        <v>17</v>
      </c>
      <c r="F38" s="19" t="str">
        <f>_xlfn.XLOOKUP(A38, 'מונים לחוזים'!$A:$A, 'מונים לחוזים'!$L:$L)</f>
        <v>לא</v>
      </c>
    </row>
    <row r="39" spans="1:6" x14ac:dyDescent="0.2">
      <c r="A39" s="20">
        <v>340281397</v>
      </c>
      <c r="B39" s="19" t="str">
        <f>_xlfn.XLOOKUP(A39,'החוזים שלי'!$A:$A,'החוזים שלי'!$B:$B)</f>
        <v>גן ילדים</v>
      </c>
      <c r="C39" s="19" t="str">
        <f>_xlfn.XLOOKUP(A39,'החוזים שלי'!$A:$A,'החוזים שלי'!$E:$E)</f>
        <v>לא</v>
      </c>
      <c r="D39" s="19" t="str">
        <f>_xlfn.XLOOKUP(A39,'החוזים שלי'!$A:$A, 'החוזים שלי'!$F:$F)</f>
        <v>לא</v>
      </c>
      <c r="E39" s="19">
        <f>_xlfn.XLOOKUP(A39, 'מונים לחוזים'!$A:$A, 'מונים לחוזים'!$H:$H)</f>
        <v>6</v>
      </c>
      <c r="F39" s="19" t="str">
        <f>_xlfn.XLOOKUP(A39, 'מונים לחוזים'!$A:$A, 'מונים לחוזים'!$L:$L)</f>
        <v>לא</v>
      </c>
    </row>
    <row r="40" spans="1:6" x14ac:dyDescent="0.2">
      <c r="A40" s="20">
        <v>340281861</v>
      </c>
      <c r="B40" s="19" t="str">
        <f>_xlfn.XLOOKUP(A40,'החוזים שלי'!$A:$A,'החוזים שלי'!$B:$B)</f>
        <v>גן ילדים</v>
      </c>
      <c r="C40" s="19" t="str">
        <f>_xlfn.XLOOKUP(A40,'החוזים שלי'!$A:$A,'החוזים שלי'!$E:$E)</f>
        <v>כן</v>
      </c>
      <c r="D40" s="19" t="str">
        <f>_xlfn.XLOOKUP(A40,'החוזים שלי'!$A:$A, 'החוזים שלי'!$F:$F)</f>
        <v>כן</v>
      </c>
      <c r="E40" s="19">
        <f>_xlfn.XLOOKUP(A40, 'מונים לחוזים'!$A:$A, 'מונים לחוזים'!$H:$H)</f>
        <v>17</v>
      </c>
      <c r="F40" s="19" t="str">
        <f>_xlfn.XLOOKUP(A40, 'מונים לחוזים'!$A:$A, 'מונים לחוזים'!$L:$L)</f>
        <v>כן</v>
      </c>
    </row>
    <row r="41" spans="1:6" x14ac:dyDescent="0.2">
      <c r="A41" s="20">
        <v>340281861</v>
      </c>
      <c r="B41" s="19" t="str">
        <f>_xlfn.XLOOKUP(A41,'החוזים שלי'!$A:$A,'החוזים שלי'!$B:$B)</f>
        <v>גן ילדים</v>
      </c>
      <c r="C41" s="19" t="str">
        <f>_xlfn.XLOOKUP(A41,'החוזים שלי'!$A:$A,'החוזים שלי'!$E:$E)</f>
        <v>כן</v>
      </c>
      <c r="D41" s="19" t="str">
        <f>_xlfn.XLOOKUP(A41,'החוזים שלי'!$A:$A, 'החוזים שלי'!$F:$F)</f>
        <v>כן</v>
      </c>
      <c r="E41" s="19">
        <f>_xlfn.XLOOKUP(A41, 'מונים לחוזים'!$A:$A, 'מונים לחוזים'!$H:$H)</f>
        <v>17</v>
      </c>
      <c r="F41" s="19" t="str">
        <f>_xlfn.XLOOKUP(A41, 'מונים לחוזים'!$A:$A, 'מונים לחוזים'!$L:$L)</f>
        <v>כן</v>
      </c>
    </row>
    <row r="42" spans="1:6" x14ac:dyDescent="0.2">
      <c r="A42" s="20">
        <v>340284018</v>
      </c>
      <c r="B42" s="19" t="str">
        <f>_xlfn.XLOOKUP(A42,'החוזים שלי'!$A:$A,'החוזים שלי'!$B:$B)</f>
        <v>מקלט(בית הכנסת)</v>
      </c>
      <c r="C42" s="19" t="str">
        <f>_xlfn.XLOOKUP(A42,'החוזים שלי'!$A:$A,'החוזים שלי'!$E:$E)</f>
        <v>לא</v>
      </c>
      <c r="D42" s="19" t="str">
        <f>_xlfn.XLOOKUP(A42,'החוזים שלי'!$A:$A, 'החוזים שלי'!$F:$F)</f>
        <v>לא</v>
      </c>
      <c r="E42" s="19">
        <f>_xlfn.XLOOKUP(A42, 'מונים לחוזים'!$A:$A, 'מונים לחוזים'!$H:$H)</f>
        <v>17</v>
      </c>
      <c r="F42" s="19" t="str">
        <f>_xlfn.XLOOKUP(A42, 'מונים לחוזים'!$A:$A, 'מונים לחוזים'!$L:$L)</f>
        <v>לא</v>
      </c>
    </row>
    <row r="43" spans="1:6" x14ac:dyDescent="0.2">
      <c r="A43" s="20">
        <v>340285649</v>
      </c>
      <c r="B43" s="19" t="str">
        <f>_xlfn.XLOOKUP(A43,'החוזים שלי'!$A:$A,'החוזים שלי'!$B:$B)</f>
        <v>גן ילדים</v>
      </c>
      <c r="C43" s="19" t="str">
        <f>_xlfn.XLOOKUP(A43,'החוזים שלי'!$A:$A,'החוזים שלי'!$E:$E)</f>
        <v>כן</v>
      </c>
      <c r="D43" s="19" t="str">
        <f>_xlfn.XLOOKUP(A43,'החוזים שלי'!$A:$A, 'החוזים שלי'!$F:$F)</f>
        <v>כן</v>
      </c>
      <c r="E43" s="19">
        <f>_xlfn.XLOOKUP(A43, 'מונים לחוזים'!$A:$A, 'מונים לחוזים'!$H:$H)</f>
        <v>6</v>
      </c>
      <c r="F43" s="19" t="str">
        <f>_xlfn.XLOOKUP(A43, 'מונים לחוזים'!$A:$A, 'מונים לחוזים'!$L:$L)</f>
        <v>כן</v>
      </c>
    </row>
    <row r="44" spans="1:6" x14ac:dyDescent="0.2">
      <c r="A44" s="20">
        <v>340285649</v>
      </c>
      <c r="B44" s="19" t="str">
        <f>_xlfn.XLOOKUP(A44,'החוזים שלי'!$A:$A,'החוזים שלי'!$B:$B)</f>
        <v>גן ילדים</v>
      </c>
      <c r="C44" s="19" t="str">
        <f>_xlfn.XLOOKUP(A44,'החוזים שלי'!$A:$A,'החוזים שלי'!$E:$E)</f>
        <v>כן</v>
      </c>
      <c r="D44" s="19" t="str">
        <f>_xlfn.XLOOKUP(A44,'החוזים שלי'!$A:$A, 'החוזים שלי'!$F:$F)</f>
        <v>כן</v>
      </c>
      <c r="E44" s="19">
        <f>_xlfn.XLOOKUP(A44, 'מונים לחוזים'!$A:$A, 'מונים לחוזים'!$H:$H)</f>
        <v>6</v>
      </c>
      <c r="F44" s="19" t="str">
        <f>_xlfn.XLOOKUP(A44, 'מונים לחוזים'!$A:$A, 'מונים לחוזים'!$L:$L)</f>
        <v>כן</v>
      </c>
    </row>
    <row r="45" spans="1:6" x14ac:dyDescent="0.2">
      <c r="A45" s="20">
        <v>340286752</v>
      </c>
      <c r="B45" s="19" t="str">
        <f>_xlfn.XLOOKUP(A45,'החוזים שלי'!$A:$A,'החוזים שלי'!$B:$B)</f>
        <v>טיפת חלב</v>
      </c>
      <c r="C45" s="19" t="str">
        <f>_xlfn.XLOOKUP(A45,'החוזים שלי'!$A:$A,'החוזים שלי'!$E:$E)</f>
        <v>לא</v>
      </c>
      <c r="D45" s="19" t="str">
        <f>_xlfn.XLOOKUP(A45,'החוזים שלי'!$A:$A, 'החוזים שלי'!$F:$F)</f>
        <v>לא</v>
      </c>
      <c r="E45" s="19">
        <f>_xlfn.XLOOKUP(A45, 'מונים לחוזים'!$A:$A, 'מונים לחוזים'!$H:$H)</f>
        <v>17</v>
      </c>
      <c r="F45" s="19" t="str">
        <f>_xlfn.XLOOKUP(A45, 'מונים לחוזים'!$A:$A, 'מונים לחוזים'!$L:$L)</f>
        <v>לא</v>
      </c>
    </row>
    <row r="46" spans="1:6" x14ac:dyDescent="0.2">
      <c r="A46" s="20">
        <v>340289198</v>
      </c>
      <c r="B46" s="19" t="str">
        <f>_xlfn.XLOOKUP(A46,'החוזים שלי'!$A:$A,'החוזים שלי'!$B:$B)</f>
        <v>בית ספר</v>
      </c>
      <c r="C46" s="19" t="str">
        <f>_xlfn.XLOOKUP(A46,'החוזים שלי'!$A:$A,'החוזים שלי'!$E:$E)</f>
        <v>כן</v>
      </c>
      <c r="D46" s="19" t="str">
        <f>_xlfn.XLOOKUP(A46,'החוזים שלי'!$A:$A, 'החוזים שלי'!$F:$F)</f>
        <v>לא</v>
      </c>
      <c r="E46" s="19">
        <f>_xlfn.XLOOKUP(A46, 'מונים לחוזים'!$A:$A, 'מונים לחוזים'!$H:$H)</f>
        <v>17</v>
      </c>
      <c r="F46" s="19" t="str">
        <f>_xlfn.XLOOKUP(A46, 'מונים לחוזים'!$A:$A, 'מונים לחוזים'!$L:$L)</f>
        <v>לא</v>
      </c>
    </row>
    <row r="47" spans="1:6" x14ac:dyDescent="0.2">
      <c r="A47" s="20">
        <v>340289550</v>
      </c>
      <c r="B47" s="19" t="str">
        <f>_xlfn.XLOOKUP(A47,'החוזים שלי'!$A:$A,'החוזים שלי'!$B:$B)</f>
        <v>בית כנסת</v>
      </c>
      <c r="C47" s="19" t="str">
        <f>_xlfn.XLOOKUP(A47,'החוזים שלי'!$A:$A,'החוזים שלי'!$E:$E)</f>
        <v>לא</v>
      </c>
      <c r="D47" s="19" t="str">
        <f>_xlfn.XLOOKUP(A47,'החוזים שלי'!$A:$A, 'החוזים שלי'!$F:$F)</f>
        <v>כן</v>
      </c>
      <c r="E47" s="19">
        <f>_xlfn.XLOOKUP(A47, 'מונים לחוזים'!$A:$A, 'מונים לחוזים'!$H:$H)</f>
        <v>17</v>
      </c>
      <c r="F47" s="19" t="str">
        <f>_xlfn.XLOOKUP(A47, 'מונים לחוזים'!$A:$A, 'מונים לחוזים'!$L:$L)</f>
        <v>כן</v>
      </c>
    </row>
    <row r="48" spans="1:6" x14ac:dyDescent="0.2">
      <c r="A48" s="20">
        <v>340289550</v>
      </c>
      <c r="B48" s="19" t="str">
        <f>_xlfn.XLOOKUP(A48,'החוזים שלי'!$A:$A,'החוזים שלי'!$B:$B)</f>
        <v>בית כנסת</v>
      </c>
      <c r="C48" s="19" t="str">
        <f>_xlfn.XLOOKUP(A48,'החוזים שלי'!$A:$A,'החוזים שלי'!$E:$E)</f>
        <v>לא</v>
      </c>
      <c r="D48" s="19" t="str">
        <f>_xlfn.XLOOKUP(A48,'החוזים שלי'!$A:$A, 'החוזים שלי'!$F:$F)</f>
        <v>כן</v>
      </c>
      <c r="E48" s="19">
        <f>_xlfn.XLOOKUP(A48, 'מונים לחוזים'!$A:$A, 'מונים לחוזים'!$H:$H)</f>
        <v>17</v>
      </c>
      <c r="F48" s="19" t="str">
        <f>_xlfn.XLOOKUP(A48, 'מונים לחוזים'!$A:$A, 'מונים לחוזים'!$L:$L)</f>
        <v>כן</v>
      </c>
    </row>
    <row r="49" spans="1:6" x14ac:dyDescent="0.2">
      <c r="A49" s="20">
        <v>340290671</v>
      </c>
      <c r="B49" s="19">
        <f>_xlfn.XLOOKUP(A49,'החוזים שלי'!$A:$A,'החוזים שלי'!$B:$B)</f>
        <v>0</v>
      </c>
      <c r="C49" s="19" t="str">
        <f>_xlfn.XLOOKUP(A49,'החוזים שלי'!$A:$A,'החוזים שלי'!$E:$E)</f>
        <v>כן</v>
      </c>
      <c r="D49" s="19" t="str">
        <f>_xlfn.XLOOKUP(A49,'החוזים שלי'!$A:$A, 'החוזים שלי'!$F:$F)</f>
        <v>כן</v>
      </c>
      <c r="E49" s="19">
        <f>_xlfn.XLOOKUP(A49, 'מונים לחוזים'!$A:$A, 'מונים לחוזים'!$H:$H)</f>
        <v>630</v>
      </c>
      <c r="F49" s="19" t="str">
        <f>_xlfn.XLOOKUP(A49, 'מונים לחוזים'!$A:$A, 'מונים לחוזים'!$L:$L)</f>
        <v>כן</v>
      </c>
    </row>
    <row r="50" spans="1:6" x14ac:dyDescent="0.2">
      <c r="A50" s="20">
        <v>340292173</v>
      </c>
      <c r="B50" s="19" t="str">
        <f>_xlfn.XLOOKUP(A50,'החוזים שלי'!$A:$A,'החוזים שלי'!$B:$B)</f>
        <v>גן ילדים</v>
      </c>
      <c r="C50" s="19" t="str">
        <f>_xlfn.XLOOKUP(A50,'החוזים שלי'!$A:$A,'החוזים שלי'!$E:$E)</f>
        <v>כן</v>
      </c>
      <c r="D50" s="19" t="str">
        <f>_xlfn.XLOOKUP(A50,'החוזים שלי'!$A:$A, 'החוזים שלי'!$F:$F)</f>
        <v>לא</v>
      </c>
      <c r="E50" s="19">
        <f>_xlfn.XLOOKUP(A50, 'מונים לחוזים'!$A:$A, 'מונים לחוזים'!$H:$H)</f>
        <v>17</v>
      </c>
      <c r="F50" s="19" t="str">
        <f>_xlfn.XLOOKUP(A50, 'מונים לחוזים'!$A:$A, 'מונים לחוזים'!$L:$L)</f>
        <v>לא</v>
      </c>
    </row>
    <row r="51" spans="1:6" x14ac:dyDescent="0.2">
      <c r="A51" s="20">
        <v>340293001</v>
      </c>
      <c r="B51" s="19" t="str">
        <f>_xlfn.XLOOKUP(A51,'החוזים שלי'!$A:$A,'החוזים שלי'!$B:$B)</f>
        <v>גן ילדים</v>
      </c>
      <c r="C51" s="19" t="str">
        <f>_xlfn.XLOOKUP(A51,'החוזים שלי'!$A:$A,'החוזים שלי'!$E:$E)</f>
        <v>לא</v>
      </c>
      <c r="D51" s="19" t="str">
        <f>_xlfn.XLOOKUP(A51,'החוזים שלי'!$A:$A, 'החוזים שלי'!$F:$F)</f>
        <v>לא</v>
      </c>
      <c r="E51" s="19">
        <f>_xlfn.XLOOKUP(A51, 'מונים לחוזים'!$A:$A, 'מונים לחוזים'!$H:$H)</f>
        <v>6</v>
      </c>
      <c r="F51" s="19" t="str">
        <f>_xlfn.XLOOKUP(A51, 'מונים לחוזים'!$A:$A, 'מונים לחוזים'!$L:$L)</f>
        <v>לא</v>
      </c>
    </row>
    <row r="52" spans="1:6" x14ac:dyDescent="0.2">
      <c r="A52" s="20">
        <v>340293297</v>
      </c>
      <c r="B52" s="19" t="str">
        <f>_xlfn.XLOOKUP(A52,'החוזים שלי'!$A:$A,'החוזים שלי'!$B:$B)</f>
        <v>גן ילדים+</v>
      </c>
      <c r="C52" s="19" t="str">
        <f>_xlfn.XLOOKUP(A52,'החוזים שלי'!$A:$A,'החוזים שלי'!$E:$E)</f>
        <v>לא</v>
      </c>
      <c r="D52" s="19" t="str">
        <f>_xlfn.XLOOKUP(A52,'החוזים שלי'!$A:$A, 'החוזים שלי'!$F:$F)</f>
        <v>כן</v>
      </c>
      <c r="E52" s="19">
        <f>_xlfn.XLOOKUP(A52, 'מונים לחוזים'!$A:$A, 'מונים לחוזים'!$H:$H)</f>
        <v>44</v>
      </c>
      <c r="F52" s="19" t="str">
        <f>_xlfn.XLOOKUP(A52, 'מונים לחוזים'!$A:$A, 'מונים לחוזים'!$L:$L)</f>
        <v>כן</v>
      </c>
    </row>
    <row r="53" spans="1:6" x14ac:dyDescent="0.2">
      <c r="A53" s="20">
        <v>340293684</v>
      </c>
      <c r="B53" s="19" t="str">
        <f>_xlfn.XLOOKUP(A53,'החוזים שלי'!$A:$A,'החוזים שלי'!$B:$B)</f>
        <v>מקוה</v>
      </c>
      <c r="C53" s="19" t="str">
        <f>_xlfn.XLOOKUP(A53,'החוזים שלי'!$A:$A,'החוזים שלי'!$E:$E)</f>
        <v>כן</v>
      </c>
      <c r="D53" s="19" t="str">
        <f>_xlfn.XLOOKUP(A53,'החוזים שלי'!$A:$A, 'החוזים שלי'!$F:$F)</f>
        <v>כן</v>
      </c>
      <c r="E53" s="19">
        <f>_xlfn.XLOOKUP(A53, 'מונים לחוזים'!$A:$A, 'מונים לחוזים'!$H:$H)</f>
        <v>139</v>
      </c>
      <c r="F53" s="19" t="str">
        <f>_xlfn.XLOOKUP(A53, 'מונים לחוזים'!$A:$A, 'מונים לחוזים'!$L:$L)</f>
        <v>כן</v>
      </c>
    </row>
    <row r="54" spans="1:6" x14ac:dyDescent="0.2">
      <c r="A54" s="20">
        <v>340297458</v>
      </c>
      <c r="B54" s="19" t="str">
        <f>_xlfn.XLOOKUP(A54,'החוזים שלי'!$A:$A,'החוזים שלי'!$B:$B)</f>
        <v>מקווה</v>
      </c>
      <c r="C54" s="19" t="str">
        <f>_xlfn.XLOOKUP(A54,'החוזים שלי'!$A:$A,'החוזים שלי'!$E:$E)</f>
        <v>כן</v>
      </c>
      <c r="D54" s="19" t="str">
        <f>_xlfn.XLOOKUP(A54,'החוזים שלי'!$A:$A, 'החוזים שלי'!$F:$F)</f>
        <v>לא</v>
      </c>
      <c r="E54" s="19">
        <f>_xlfn.XLOOKUP(A54, 'מונים לחוזים'!$A:$A, 'מונים לחוזים'!$H:$H)</f>
        <v>173</v>
      </c>
      <c r="F54" s="19" t="str">
        <f>_xlfn.XLOOKUP(A54, 'מונים לחוזים'!$A:$A, 'מונים לחוזים'!$L:$L)</f>
        <v>לא</v>
      </c>
    </row>
    <row r="55" spans="1:6" x14ac:dyDescent="0.2">
      <c r="A55" s="20">
        <v>340298809</v>
      </c>
      <c r="B55" s="19" t="str">
        <f>_xlfn.XLOOKUP(A55,'החוזים שלי'!$A:$A,'החוזים שלי'!$B:$B)</f>
        <v>גן ילדים</v>
      </c>
      <c r="C55" s="19" t="str">
        <f>_xlfn.XLOOKUP(A55,'החוזים שלי'!$A:$A,'החוזים שלי'!$E:$E)</f>
        <v>לא</v>
      </c>
      <c r="D55" s="19" t="str">
        <f>_xlfn.XLOOKUP(A55,'החוזים שלי'!$A:$A, 'החוזים שלי'!$F:$F)</f>
        <v>לא</v>
      </c>
      <c r="E55" s="19">
        <f>_xlfn.XLOOKUP(A55, 'מונים לחוזים'!$A:$A, 'מונים לחוזים'!$H:$H)</f>
        <v>6</v>
      </c>
      <c r="F55" s="19" t="str">
        <f>_xlfn.XLOOKUP(A55, 'מונים לחוזים'!$A:$A, 'מונים לחוזים'!$L:$L)</f>
        <v>לא</v>
      </c>
    </row>
    <row r="56" spans="1:6" x14ac:dyDescent="0.2">
      <c r="A56" s="20">
        <v>340298809</v>
      </c>
      <c r="B56" s="19" t="str">
        <f>_xlfn.XLOOKUP(A56,'החוזים שלי'!$A:$A,'החוזים שלי'!$B:$B)</f>
        <v>גן ילדים</v>
      </c>
      <c r="C56" s="19" t="str">
        <f>_xlfn.XLOOKUP(A56,'החוזים שלי'!$A:$A,'החוזים שלי'!$E:$E)</f>
        <v>לא</v>
      </c>
      <c r="D56" s="19" t="str">
        <f>_xlfn.XLOOKUP(A56,'החוזים שלי'!$A:$A, 'החוזים שלי'!$F:$F)</f>
        <v>לא</v>
      </c>
      <c r="E56" s="19">
        <f>_xlfn.XLOOKUP(A56, 'מונים לחוזים'!$A:$A, 'מונים לחוזים'!$H:$H)</f>
        <v>6</v>
      </c>
      <c r="F56" s="19" t="str">
        <f>_xlfn.XLOOKUP(A56, 'מונים לחוזים'!$A:$A, 'מונים לחוזים'!$L:$L)</f>
        <v>לא</v>
      </c>
    </row>
    <row r="57" spans="1:6" x14ac:dyDescent="0.2">
      <c r="A57" s="20">
        <v>340299000</v>
      </c>
      <c r="B57" s="19">
        <f>_xlfn.XLOOKUP(A57,'החוזים שלי'!$A:$A,'החוזים שלי'!$B:$B)</f>
        <v>0</v>
      </c>
      <c r="C57" s="19" t="str">
        <f>_xlfn.XLOOKUP(A57,'החוזים שלי'!$A:$A,'החוזים שלי'!$E:$E)</f>
        <v>לא</v>
      </c>
      <c r="D57" s="19" t="str">
        <f>_xlfn.XLOOKUP(A57,'החוזים שלי'!$A:$A, 'החוזים שלי'!$F:$F)</f>
        <v>לא</v>
      </c>
      <c r="E57" s="19">
        <f>_xlfn.XLOOKUP(A57, 'מונים לחוזים'!$A:$A, 'מונים לחוזים'!$H:$H)</f>
        <v>17</v>
      </c>
      <c r="F57" s="19" t="str">
        <f>_xlfn.XLOOKUP(A57, 'מונים לחוזים'!$A:$A, 'מונים לחוזים'!$L:$L)</f>
        <v>לא</v>
      </c>
    </row>
    <row r="58" spans="1:6" x14ac:dyDescent="0.2">
      <c r="A58" s="20">
        <v>340300298</v>
      </c>
      <c r="B58" s="19">
        <f>_xlfn.XLOOKUP(A58,'החוזים שלי'!$A:$A,'החוזים שלי'!$B:$B)</f>
        <v>0</v>
      </c>
      <c r="C58" s="19" t="str">
        <f>_xlfn.XLOOKUP(A58,'החוזים שלי'!$A:$A,'החוזים שלי'!$E:$E)</f>
        <v>כן</v>
      </c>
      <c r="D58" s="19" t="str">
        <f>_xlfn.XLOOKUP(A58,'החוזים שלי'!$A:$A, 'החוזים שלי'!$F:$F)</f>
        <v>כן</v>
      </c>
      <c r="E58" s="19">
        <f>_xlfn.XLOOKUP(A58, 'מונים לחוזים'!$A:$A, 'מונים לחוזים'!$H:$H)</f>
        <v>630</v>
      </c>
      <c r="F58" s="19" t="str">
        <f>_xlfn.XLOOKUP(A58, 'מונים לחוזים'!$A:$A, 'מונים לחוזים'!$L:$L)</f>
        <v>כן</v>
      </c>
    </row>
    <row r="59" spans="1:6" x14ac:dyDescent="0.2">
      <c r="A59" s="20">
        <v>340303979</v>
      </c>
      <c r="B59" s="19" t="str">
        <f>_xlfn.XLOOKUP(A59,'החוזים שלי'!$A:$A,'החוזים שלי'!$B:$B)</f>
        <v>מעבדת שעטנז</v>
      </c>
      <c r="C59" s="19" t="str">
        <f>_xlfn.XLOOKUP(A59,'החוזים שלי'!$A:$A,'החוזים שלי'!$E:$E)</f>
        <v>לא</v>
      </c>
      <c r="D59" s="19" t="str">
        <f>_xlfn.XLOOKUP(A59,'החוזים שלי'!$A:$A, 'החוזים שלי'!$F:$F)</f>
        <v>לא</v>
      </c>
      <c r="E59" s="19">
        <f>_xlfn.XLOOKUP(A59, 'מונים לחוזים'!$A:$A, 'מונים לחוזים'!$H:$H)</f>
        <v>6</v>
      </c>
      <c r="F59" s="19" t="str">
        <f>_xlfn.XLOOKUP(A59, 'מונים לחוזים'!$A:$A, 'מונים לחוזים'!$L:$L)</f>
        <v>לא</v>
      </c>
    </row>
    <row r="60" spans="1:6" x14ac:dyDescent="0.2">
      <c r="A60" s="20">
        <v>340303979</v>
      </c>
      <c r="B60" s="19" t="str">
        <f>_xlfn.XLOOKUP(A60,'החוזים שלי'!$A:$A,'החוזים שלי'!$B:$B)</f>
        <v>מעבדת שעטנז</v>
      </c>
      <c r="C60" s="19" t="str">
        <f>_xlfn.XLOOKUP(A60,'החוזים שלי'!$A:$A,'החוזים שלי'!$E:$E)</f>
        <v>לא</v>
      </c>
      <c r="D60" s="19" t="str">
        <f>_xlfn.XLOOKUP(A60,'החוזים שלי'!$A:$A, 'החוזים שלי'!$F:$F)</f>
        <v>לא</v>
      </c>
      <c r="E60" s="19">
        <f>_xlfn.XLOOKUP(A60, 'מונים לחוזים'!$A:$A, 'מונים לחוזים'!$H:$H)</f>
        <v>6</v>
      </c>
      <c r="F60" s="19" t="str">
        <f>_xlfn.XLOOKUP(A60, 'מונים לחוזים'!$A:$A, 'מונים לחוזים'!$L:$L)</f>
        <v>לא</v>
      </c>
    </row>
    <row r="61" spans="1:6" x14ac:dyDescent="0.2">
      <c r="A61" s="20">
        <v>340306385</v>
      </c>
      <c r="B61" s="19" t="str">
        <f>_xlfn.XLOOKUP(A61,'החוזים שלי'!$A:$A,'החוזים שלי'!$B:$B)</f>
        <v>טיפת חלב</v>
      </c>
      <c r="C61" s="19" t="str">
        <f>_xlfn.XLOOKUP(A61,'החוזים שלי'!$A:$A,'החוזים שלי'!$E:$E)</f>
        <v>לא</v>
      </c>
      <c r="D61" s="19" t="str">
        <f>_xlfn.XLOOKUP(A61,'החוזים שלי'!$A:$A, 'החוזים שלי'!$F:$F)</f>
        <v>לא</v>
      </c>
      <c r="E61" s="19">
        <f>_xlfn.XLOOKUP(A61, 'מונים לחוזים'!$A:$A, 'מונים לחוזים'!$H:$H)</f>
        <v>6</v>
      </c>
      <c r="F61" s="19" t="str">
        <f>_xlfn.XLOOKUP(A61, 'מונים לחוזים'!$A:$A, 'מונים לחוזים'!$L:$L)</f>
        <v>לא</v>
      </c>
    </row>
    <row r="62" spans="1:6" x14ac:dyDescent="0.2">
      <c r="A62" s="20">
        <v>340306385</v>
      </c>
      <c r="B62" s="19" t="str">
        <f>_xlfn.XLOOKUP(A62,'החוזים שלי'!$A:$A,'החוזים שלי'!$B:$B)</f>
        <v>טיפת חלב</v>
      </c>
      <c r="C62" s="19" t="str">
        <f>_xlfn.XLOOKUP(A62,'החוזים שלי'!$A:$A,'החוזים שלי'!$E:$E)</f>
        <v>לא</v>
      </c>
      <c r="D62" s="19" t="str">
        <f>_xlfn.XLOOKUP(A62,'החוזים שלי'!$A:$A, 'החוזים שלי'!$F:$F)</f>
        <v>לא</v>
      </c>
      <c r="E62" s="19">
        <f>_xlfn.XLOOKUP(A62, 'מונים לחוזים'!$A:$A, 'מונים לחוזים'!$H:$H)</f>
        <v>6</v>
      </c>
      <c r="F62" s="19" t="str">
        <f>_xlfn.XLOOKUP(A62, 'מונים לחוזים'!$A:$A, 'מונים לחוזים'!$L:$L)</f>
        <v>לא</v>
      </c>
    </row>
    <row r="63" spans="1:6" x14ac:dyDescent="0.2">
      <c r="A63" s="20">
        <v>340307085</v>
      </c>
      <c r="B63" s="19" t="str">
        <f>_xlfn.XLOOKUP(A63,'החוזים שלי'!$A:$A,'החוזים שלי'!$B:$B)</f>
        <v>בית מרחץ</v>
      </c>
      <c r="C63" s="19" t="str">
        <f>_xlfn.XLOOKUP(A63,'החוזים שלי'!$A:$A,'החוזים שלי'!$E:$E)</f>
        <v>כן</v>
      </c>
      <c r="D63" s="19" t="str">
        <f>_xlfn.XLOOKUP(A63,'החוזים שלי'!$A:$A, 'החוזים שלי'!$F:$F)</f>
        <v>כן</v>
      </c>
      <c r="E63" s="19">
        <f>_xlfn.XLOOKUP(A63, 'מונים לחוזים'!$A:$A, 'מונים לחוזים'!$H:$H)</f>
        <v>139</v>
      </c>
      <c r="F63" s="19" t="str">
        <f>_xlfn.XLOOKUP(A63, 'מונים לחוזים'!$A:$A, 'מונים לחוזים'!$L:$L)</f>
        <v>כן</v>
      </c>
    </row>
    <row r="64" spans="1:6" x14ac:dyDescent="0.2">
      <c r="A64" s="20">
        <v>340307544</v>
      </c>
      <c r="B64" s="19" t="str">
        <f>_xlfn.XLOOKUP(A64,'החוזים שלי'!$A:$A,'החוזים שלי'!$B:$B)</f>
        <v>גן ילדים</v>
      </c>
      <c r="C64" s="19" t="str">
        <f>_xlfn.XLOOKUP(A64,'החוזים שלי'!$A:$A,'החוזים שלי'!$E:$E)</f>
        <v>לא</v>
      </c>
      <c r="D64" s="19" t="str">
        <f>_xlfn.XLOOKUP(A64,'החוזים שלי'!$A:$A, 'החוזים שלי'!$F:$F)</f>
        <v>לא</v>
      </c>
      <c r="E64" s="19">
        <f>_xlfn.XLOOKUP(A64, 'מונים לחוזים'!$A:$A, 'מונים לחוזים'!$H:$H)</f>
        <v>9</v>
      </c>
      <c r="F64" s="19" t="str">
        <f>_xlfn.XLOOKUP(A64, 'מונים לחוזים'!$A:$A, 'מונים לחוזים'!$L:$L)</f>
        <v>לא</v>
      </c>
    </row>
    <row r="65" spans="1:6" x14ac:dyDescent="0.2">
      <c r="A65" s="20">
        <v>340308259</v>
      </c>
      <c r="B65" s="19" t="str">
        <f>_xlfn.XLOOKUP(A65,'החוזים שלי'!$A:$A,'החוזים שלי'!$B:$B)</f>
        <v>מקלט צבורי_(בית כנסת).</v>
      </c>
      <c r="C65" s="19" t="str">
        <f>_xlfn.XLOOKUP(A65,'החוזים שלי'!$A:$A,'החוזים שלי'!$E:$E)</f>
        <v>לא</v>
      </c>
      <c r="D65" s="19" t="str">
        <f>_xlfn.XLOOKUP(A65,'החוזים שלי'!$A:$A, 'החוזים שלי'!$F:$F)</f>
        <v>לא</v>
      </c>
      <c r="E65" s="19">
        <f>_xlfn.XLOOKUP(A65, 'מונים לחוזים'!$A:$A, 'מונים לחוזים'!$H:$H)</f>
        <v>17</v>
      </c>
      <c r="F65" s="19" t="str">
        <f>_xlfn.XLOOKUP(A65, 'מונים לחוזים'!$A:$A, 'מונים לחוזים'!$L:$L)</f>
        <v>לא</v>
      </c>
    </row>
    <row r="66" spans="1:6" x14ac:dyDescent="0.2">
      <c r="A66" s="20">
        <v>340315447</v>
      </c>
      <c r="B66" s="19">
        <f>_xlfn.XLOOKUP(A66,'החוזים שלי'!$A:$A,'החוזים שלי'!$B:$B)</f>
        <v>0</v>
      </c>
      <c r="C66" s="19" t="str">
        <f>_xlfn.XLOOKUP(A66,'החוזים שלי'!$A:$A,'החוזים שלי'!$E:$E)</f>
        <v>כן</v>
      </c>
      <c r="D66" s="19" t="str">
        <f>_xlfn.XLOOKUP(A66,'החוזים שלי'!$A:$A, 'החוזים שלי'!$F:$F)</f>
        <v>כן</v>
      </c>
      <c r="E66" s="19">
        <f>_xlfn.XLOOKUP(A66, 'מונים לחוזים'!$A:$A, 'מונים לחוזים'!$H:$H)</f>
        <v>55</v>
      </c>
      <c r="F66" s="19" t="str">
        <f>_xlfn.XLOOKUP(A66, 'מונים לחוזים'!$A:$A, 'מונים לחוזים'!$L:$L)</f>
        <v>כן</v>
      </c>
    </row>
    <row r="67" spans="1:6" x14ac:dyDescent="0.2">
      <c r="A67" s="20">
        <v>340316576</v>
      </c>
      <c r="B67" s="19" t="str">
        <f>_xlfn.XLOOKUP(A67,'החוזים שלי'!$A:$A,'החוזים שלי'!$B:$B)</f>
        <v>גן ילדים</v>
      </c>
      <c r="C67" s="19" t="str">
        <f>_xlfn.XLOOKUP(A67,'החוזים שלי'!$A:$A,'החוזים שלי'!$E:$E)</f>
        <v>כן</v>
      </c>
      <c r="D67" s="19" t="str">
        <f>_xlfn.XLOOKUP(A67,'החוזים שלי'!$A:$A, 'החוזים שלי'!$F:$F)</f>
        <v>לא</v>
      </c>
      <c r="E67" s="19">
        <f>_xlfn.XLOOKUP(A67, 'מונים לחוזים'!$A:$A, 'מונים לחוזים'!$H:$H)</f>
        <v>17</v>
      </c>
      <c r="F67" s="19" t="str">
        <f>_xlfn.XLOOKUP(A67, 'מונים לחוזים'!$A:$A, 'מונים לחוזים'!$L:$L)</f>
        <v>לא</v>
      </c>
    </row>
    <row r="68" spans="1:6" x14ac:dyDescent="0.2">
      <c r="A68" s="20">
        <v>340316576</v>
      </c>
      <c r="B68" s="19" t="str">
        <f>_xlfn.XLOOKUP(A68,'החוזים שלי'!$A:$A,'החוזים שלי'!$B:$B)</f>
        <v>גן ילדים</v>
      </c>
      <c r="C68" s="19" t="str">
        <f>_xlfn.XLOOKUP(A68,'החוזים שלי'!$A:$A,'החוזים שלי'!$E:$E)</f>
        <v>כן</v>
      </c>
      <c r="D68" s="19" t="str">
        <f>_xlfn.XLOOKUP(A68,'החוזים שלי'!$A:$A, 'החוזים שלי'!$F:$F)</f>
        <v>לא</v>
      </c>
      <c r="E68" s="19">
        <f>_xlfn.XLOOKUP(A68, 'מונים לחוזים'!$A:$A, 'מונים לחוזים'!$H:$H)</f>
        <v>17</v>
      </c>
      <c r="F68" s="19" t="str">
        <f>_xlfn.XLOOKUP(A68, 'מונים לחוזים'!$A:$A, 'מונים לחוזים'!$L:$L)</f>
        <v>לא</v>
      </c>
    </row>
    <row r="69" spans="1:6" x14ac:dyDescent="0.2">
      <c r="A69" s="20">
        <v>340319896</v>
      </c>
      <c r="B69" s="19" t="str">
        <f>_xlfn.XLOOKUP(A69,'החוזים שלי'!$A:$A,'החוזים שלי'!$B:$B)</f>
        <v>גן ילדים</v>
      </c>
      <c r="C69" s="19" t="str">
        <f>_xlfn.XLOOKUP(A69,'החוזים שלי'!$A:$A,'החוזים שלי'!$E:$E)</f>
        <v>לא</v>
      </c>
      <c r="D69" s="19" t="str">
        <f>_xlfn.XLOOKUP(A69,'החוזים שלי'!$A:$A, 'החוזים שלי'!$F:$F)</f>
        <v>לא</v>
      </c>
      <c r="E69" s="19">
        <f>_xlfn.XLOOKUP(A69, 'מונים לחוזים'!$A:$A, 'מונים לחוזים'!$H:$H)</f>
        <v>6</v>
      </c>
      <c r="F69" s="19" t="str">
        <f>_xlfn.XLOOKUP(A69, 'מונים לחוזים'!$A:$A, 'מונים לחוזים'!$L:$L)</f>
        <v>לא</v>
      </c>
    </row>
    <row r="70" spans="1:6" x14ac:dyDescent="0.2">
      <c r="A70" s="20">
        <v>340325571</v>
      </c>
      <c r="B70" s="19">
        <f>_xlfn.XLOOKUP(A70,'החוזים שלי'!$A:$A,'החוזים שלי'!$B:$B)</f>
        <v>0</v>
      </c>
      <c r="C70" s="19" t="str">
        <f>_xlfn.XLOOKUP(A70,'החוזים שלי'!$A:$A,'החוזים שלי'!$E:$E)</f>
        <v>לא</v>
      </c>
      <c r="D70" s="19" t="str">
        <f>_xlfn.XLOOKUP(A70,'החוזים שלי'!$A:$A, 'החוזים שלי'!$F:$F)</f>
        <v>לא</v>
      </c>
      <c r="E70" s="19">
        <f>_xlfn.XLOOKUP(A70, 'מונים לחוזים'!$A:$A, 'מונים לחוזים'!$H:$H)</f>
        <v>9</v>
      </c>
      <c r="F70" s="19" t="str">
        <f>_xlfn.XLOOKUP(A70, 'מונים לחוזים'!$A:$A, 'מונים לחוזים'!$L:$L)</f>
        <v>לא</v>
      </c>
    </row>
    <row r="71" spans="1:6" x14ac:dyDescent="0.2">
      <c r="A71" s="20">
        <v>340327189</v>
      </c>
      <c r="B71" s="19">
        <f>_xlfn.XLOOKUP(A71,'החוזים שלי'!$A:$A,'החוזים שלי'!$B:$B)</f>
        <v>0</v>
      </c>
      <c r="C71" s="19" t="str">
        <f>_xlfn.XLOOKUP(A71,'החוזים שלי'!$A:$A,'החוזים שלי'!$E:$E)</f>
        <v>לא</v>
      </c>
      <c r="D71" s="19" t="str">
        <f>_xlfn.XLOOKUP(A71,'החוזים שלי'!$A:$A, 'החוזים שלי'!$F:$F)</f>
        <v>לא</v>
      </c>
      <c r="E71" s="19">
        <f>_xlfn.XLOOKUP(A71, 'מונים לחוזים'!$A:$A, 'מונים לחוזים'!$H:$H)</f>
        <v>17</v>
      </c>
      <c r="F71" s="19" t="str">
        <f>_xlfn.XLOOKUP(A71, 'מונים לחוזים'!$A:$A, 'מונים לחוזים'!$L:$L)</f>
        <v>לא</v>
      </c>
    </row>
    <row r="72" spans="1:6" x14ac:dyDescent="0.2">
      <c r="A72" s="20">
        <v>340328469</v>
      </c>
      <c r="B72" s="19" t="str">
        <f>_xlfn.XLOOKUP(A72,'החוזים שלי'!$A:$A,'החוזים שלי'!$B:$B)</f>
        <v>גן ילדים</v>
      </c>
      <c r="C72" s="19" t="str">
        <f>_xlfn.XLOOKUP(A72,'החוזים שלי'!$A:$A,'החוזים שלי'!$E:$E)</f>
        <v>לא</v>
      </c>
      <c r="D72" s="19" t="str">
        <f>_xlfn.XLOOKUP(A72,'החוזים שלי'!$A:$A, 'החוזים שלי'!$F:$F)</f>
        <v>לא</v>
      </c>
      <c r="E72" s="19">
        <f>_xlfn.XLOOKUP(A72, 'מונים לחוזים'!$A:$A, 'מונים לחוזים'!$H:$H)</f>
        <v>17</v>
      </c>
      <c r="F72" s="19" t="str">
        <f>_xlfn.XLOOKUP(A72, 'מונים לחוזים'!$A:$A, 'מונים לחוזים'!$L:$L)</f>
        <v>לא</v>
      </c>
    </row>
    <row r="73" spans="1:6" x14ac:dyDescent="0.2">
      <c r="A73" s="20">
        <v>340330132</v>
      </c>
      <c r="B73" s="19" t="str">
        <f>_xlfn.XLOOKUP(A73,'החוזים שלי'!$A:$A,'החוזים שלי'!$B:$B)</f>
        <v>משרד</v>
      </c>
      <c r="C73" s="19" t="str">
        <f>_xlfn.XLOOKUP(A73,'החוזים שלי'!$A:$A,'החוזים שלי'!$E:$E)</f>
        <v>כן</v>
      </c>
      <c r="D73" s="19" t="str">
        <f>_xlfn.XLOOKUP(A73,'החוזים שלי'!$A:$A, 'החוזים שלי'!$F:$F)</f>
        <v>לא</v>
      </c>
      <c r="E73" s="19">
        <f>_xlfn.XLOOKUP(A73, 'מונים לחוזים'!$A:$A, 'מונים לחוזים'!$H:$H)</f>
        <v>55</v>
      </c>
      <c r="F73" s="19" t="str">
        <f>_xlfn.XLOOKUP(A73, 'מונים לחוזים'!$A:$A, 'מונים לחוזים'!$L:$L)</f>
        <v>לא</v>
      </c>
    </row>
    <row r="74" spans="1:6" x14ac:dyDescent="0.2">
      <c r="A74" s="20">
        <v>340350924</v>
      </c>
      <c r="B74" s="19" t="str">
        <f>_xlfn.XLOOKUP(A74,'החוזים שלי'!$A:$A,'החוזים שלי'!$B:$B)</f>
        <v>גן ילדים</v>
      </c>
      <c r="C74" s="19" t="str">
        <f>_xlfn.XLOOKUP(A74,'החוזים שלי'!$A:$A,'החוזים שלי'!$E:$E)</f>
        <v>לא</v>
      </c>
      <c r="D74" s="19" t="str">
        <f>_xlfn.XLOOKUP(A74,'החוזים שלי'!$A:$A, 'החוזים שלי'!$F:$F)</f>
        <v>לא</v>
      </c>
      <c r="E74" s="19">
        <f>_xlfn.XLOOKUP(A74, 'מונים לחוזים'!$A:$A, 'מונים לחוזים'!$H:$H)</f>
        <v>17</v>
      </c>
      <c r="F74" s="19" t="str">
        <f>_xlfn.XLOOKUP(A74, 'מונים לחוזים'!$A:$A, 'מונים לחוזים'!$L:$L)</f>
        <v>לא</v>
      </c>
    </row>
    <row r="75" spans="1:6" x14ac:dyDescent="0.2">
      <c r="A75" s="20">
        <v>340378574</v>
      </c>
      <c r="B75" s="19">
        <f>_xlfn.XLOOKUP(A75,'החוזים שלי'!$A:$A,'החוזים שלי'!$B:$B)</f>
        <v>0</v>
      </c>
      <c r="C75" s="19" t="str">
        <f>_xlfn.XLOOKUP(A75,'החוזים שלי'!$A:$A,'החוזים שלי'!$E:$E)</f>
        <v>לא</v>
      </c>
      <c r="D75" s="19" t="str">
        <f>_xlfn.XLOOKUP(A75,'החוזים שלי'!$A:$A, 'החוזים שלי'!$F:$F)</f>
        <v>לא</v>
      </c>
      <c r="E75" s="19">
        <f>_xlfn.XLOOKUP(A75, 'מונים לחוזים'!$A:$A, 'מונים לחוזים'!$H:$H)</f>
        <v>17</v>
      </c>
      <c r="F75" s="19" t="str">
        <f>_xlfn.XLOOKUP(A75, 'מונים לחוזים'!$A:$A, 'מונים לחוזים'!$L:$L)</f>
        <v>לא</v>
      </c>
    </row>
    <row r="76" spans="1:6" x14ac:dyDescent="0.2">
      <c r="A76" s="20">
        <v>340385890</v>
      </c>
      <c r="B76" s="19" t="str">
        <f>_xlfn.XLOOKUP(A76,'החוזים שלי'!$A:$A,'החוזים שלי'!$B:$B)</f>
        <v xml:space="preserve">מרכז מידע </v>
      </c>
      <c r="C76" s="19" t="str">
        <f>_xlfn.XLOOKUP(A76,'החוזים שלי'!$A:$A,'החוזים שלי'!$E:$E)</f>
        <v>לא</v>
      </c>
      <c r="D76" s="19" t="str">
        <f>_xlfn.XLOOKUP(A76,'החוזים שלי'!$A:$A, 'החוזים שלי'!$F:$F)</f>
        <v>לא</v>
      </c>
      <c r="E76" s="19">
        <f>_xlfn.XLOOKUP(A76, 'מונים לחוזים'!$A:$A, 'מונים לחוזים'!$H:$H)</f>
        <v>6</v>
      </c>
      <c r="F76" s="19" t="str">
        <f>_xlfn.XLOOKUP(A76, 'מונים לחוזים'!$A:$A, 'מונים לחוזים'!$L:$L)</f>
        <v>לא</v>
      </c>
    </row>
    <row r="77" spans="1:6" x14ac:dyDescent="0.2">
      <c r="A77" s="20">
        <v>340390877</v>
      </c>
      <c r="B77" s="19" t="str">
        <f>_xlfn.XLOOKUP(A77,'החוזים שלי'!$A:$A,'החוזים שלי'!$B:$B)</f>
        <v>בית ספר</v>
      </c>
      <c r="C77" s="19" t="str">
        <f>_xlfn.XLOOKUP(A77,'החוזים שלי'!$A:$A,'החוזים שלי'!$E:$E)</f>
        <v>כן</v>
      </c>
      <c r="D77" s="19" t="str">
        <f>_xlfn.XLOOKUP(A77,'החוזים שלי'!$A:$A, 'החוזים שלי'!$F:$F)</f>
        <v>לא</v>
      </c>
      <c r="E77" s="19">
        <f>_xlfn.XLOOKUP(A77, 'מונים לחוזים'!$A:$A, 'מונים לחוזים'!$H:$H)</f>
        <v>17</v>
      </c>
      <c r="F77" s="19" t="str">
        <f>_xlfn.XLOOKUP(A77, 'מונים לחוזים'!$A:$A, 'מונים לחוזים'!$L:$L)</f>
        <v>לא</v>
      </c>
    </row>
    <row r="78" spans="1:6" x14ac:dyDescent="0.2">
      <c r="A78" s="20">
        <v>340394471</v>
      </c>
      <c r="B78" s="19">
        <f>_xlfn.XLOOKUP(A78,'החוזים שלי'!$A:$A,'החוזים שלי'!$B:$B)</f>
        <v>0</v>
      </c>
      <c r="C78" s="19" t="str">
        <f>_xlfn.XLOOKUP(A78,'החוזים שלי'!$A:$A,'החוזים שלי'!$E:$E)</f>
        <v>לא</v>
      </c>
      <c r="D78" s="19" t="str">
        <f>_xlfn.XLOOKUP(A78,'החוזים שלי'!$A:$A, 'החוזים שלי'!$F:$F)</f>
        <v>לא</v>
      </c>
      <c r="E78" s="19">
        <f>_xlfn.XLOOKUP(A78, 'מונים לחוזים'!$A:$A, 'מונים לחוזים'!$H:$H)</f>
        <v>17</v>
      </c>
      <c r="F78" s="19" t="str">
        <f>_xlfn.XLOOKUP(A78, 'מונים לחוזים'!$A:$A, 'מונים לחוזים'!$L:$L)</f>
        <v>לא</v>
      </c>
    </row>
    <row r="79" spans="1:6" x14ac:dyDescent="0.2">
      <c r="A79" s="20">
        <v>340395269</v>
      </c>
      <c r="B79" s="19" t="str">
        <f>_xlfn.XLOOKUP(A79,'החוזים שלי'!$A:$A,'החוזים שלי'!$B:$B)</f>
        <v xml:space="preserve">מקלט </v>
      </c>
      <c r="C79" s="19" t="str">
        <f>_xlfn.XLOOKUP(A79,'החוזים שלי'!$A:$A,'החוזים שלי'!$E:$E)</f>
        <v>לא</v>
      </c>
      <c r="D79" s="19" t="str">
        <f>_xlfn.XLOOKUP(A79,'החוזים שלי'!$A:$A, 'החוזים שלי'!$F:$F)</f>
        <v>לא</v>
      </c>
      <c r="E79" s="19">
        <f>_xlfn.XLOOKUP(A79, 'מונים לחוזים'!$A:$A, 'מונים לחוזים'!$H:$H)</f>
        <v>17</v>
      </c>
      <c r="F79" s="19" t="str">
        <f>_xlfn.XLOOKUP(A79, 'מונים לחוזים'!$A:$A, 'מונים לחוזים'!$L:$L)</f>
        <v>לא</v>
      </c>
    </row>
    <row r="80" spans="1:6" x14ac:dyDescent="0.2">
      <c r="A80" s="20">
        <v>340397749</v>
      </c>
      <c r="B80" s="19" t="str">
        <f>_xlfn.XLOOKUP(A80,'החוזים שלי'!$A:$A,'החוזים שלי'!$B:$B)</f>
        <v>רמזור</v>
      </c>
      <c r="C80" s="19" t="str">
        <f>_xlfn.XLOOKUP(A80,'החוזים שלי'!$A:$A,'החוזים שלי'!$E:$E)</f>
        <v>כן</v>
      </c>
      <c r="D80" s="19" t="str">
        <f>_xlfn.XLOOKUP(A80,'החוזים שלי'!$A:$A, 'החוזים שלי'!$F:$F)</f>
        <v>כן</v>
      </c>
      <c r="E80" s="19">
        <f>_xlfn.XLOOKUP(A80, 'מונים לחוזים'!$A:$A, 'מונים לחוזים'!$H:$H)</f>
        <v>6</v>
      </c>
      <c r="F80" s="19" t="str">
        <f>_xlfn.XLOOKUP(A80, 'מונים לחוזים'!$A:$A, 'מונים לחוזים'!$L:$L)</f>
        <v>כן</v>
      </c>
    </row>
    <row r="81" spans="1:6" x14ac:dyDescent="0.2">
      <c r="A81" s="20">
        <v>340400969</v>
      </c>
      <c r="B81" s="19" t="str">
        <f>_xlfn.XLOOKUP(A81,'החוזים שלי'!$A:$A,'החוזים שלי'!$B:$B)</f>
        <v>פילר על המדרכה שייךלביהס</v>
      </c>
      <c r="C81" s="19" t="str">
        <f>_xlfn.XLOOKUP(A81,'החוזים שלי'!$A:$A,'החוזים שלי'!$E:$E)</f>
        <v>כן</v>
      </c>
      <c r="D81" s="19" t="str">
        <f>_xlfn.XLOOKUP(A81,'החוזים שלי'!$A:$A, 'החוזים שלי'!$F:$F)</f>
        <v>לא</v>
      </c>
      <c r="E81" s="19">
        <f>_xlfn.XLOOKUP(A81, 'מונים לחוזים'!$A:$A, 'מונים לחוזים'!$H:$H)</f>
        <v>173</v>
      </c>
      <c r="F81" s="19" t="str">
        <f>_xlfn.XLOOKUP(A81, 'מונים לחוזים'!$A:$A, 'מונים לחוזים'!$L:$L)</f>
        <v>לא</v>
      </c>
    </row>
    <row r="82" spans="1:6" x14ac:dyDescent="0.2">
      <c r="A82" s="20">
        <v>340407348</v>
      </c>
      <c r="B82" s="19" t="str">
        <f>_xlfn.XLOOKUP(A82,'החוזים שלי'!$A:$A,'החוזים שלי'!$B:$B)</f>
        <v>טיפת חלב</v>
      </c>
      <c r="C82" s="19" t="str">
        <f>_xlfn.XLOOKUP(A82,'החוזים שלי'!$A:$A,'החוזים שלי'!$E:$E)</f>
        <v>לא</v>
      </c>
      <c r="D82" s="19" t="str">
        <f>_xlfn.XLOOKUP(A82,'החוזים שלי'!$A:$A, 'החוזים שלי'!$F:$F)</f>
        <v>לא</v>
      </c>
      <c r="E82" s="19">
        <f>_xlfn.XLOOKUP(A82, 'מונים לחוזים'!$A:$A, 'מונים לחוזים'!$H:$H)</f>
        <v>6</v>
      </c>
      <c r="F82" s="19" t="str">
        <f>_xlfn.XLOOKUP(A82, 'מונים לחוזים'!$A:$A, 'מונים לחוזים'!$L:$L)</f>
        <v>לא</v>
      </c>
    </row>
    <row r="83" spans="1:6" x14ac:dyDescent="0.2">
      <c r="A83" s="20">
        <v>340407348</v>
      </c>
      <c r="B83" s="19" t="str">
        <f>_xlfn.XLOOKUP(A83,'החוזים שלי'!$A:$A,'החוזים שלי'!$B:$B)</f>
        <v>טיפת חלב</v>
      </c>
      <c r="C83" s="19" t="str">
        <f>_xlfn.XLOOKUP(A83,'החוזים שלי'!$A:$A,'החוזים שלי'!$E:$E)</f>
        <v>לא</v>
      </c>
      <c r="D83" s="19" t="str">
        <f>_xlfn.XLOOKUP(A83,'החוזים שלי'!$A:$A, 'החוזים שלי'!$F:$F)</f>
        <v>לא</v>
      </c>
      <c r="E83" s="19">
        <f>_xlfn.XLOOKUP(A83, 'מונים לחוזים'!$A:$A, 'מונים לחוזים'!$H:$H)</f>
        <v>6</v>
      </c>
      <c r="F83" s="19" t="str">
        <f>_xlfn.XLOOKUP(A83, 'מונים לחוזים'!$A:$A, 'מונים לחוזים'!$L:$L)</f>
        <v>לא</v>
      </c>
    </row>
    <row r="84" spans="1:6" x14ac:dyDescent="0.2">
      <c r="A84" s="20">
        <v>340407396</v>
      </c>
      <c r="B84" s="19" t="str">
        <f>_xlfn.XLOOKUP(A84,'החוזים שלי'!$A:$A,'החוזים שלי'!$B:$B)</f>
        <v xml:space="preserve">גן ילדים </v>
      </c>
      <c r="C84" s="19" t="str">
        <f>_xlfn.XLOOKUP(A84,'החוזים שלי'!$A:$A,'החוזים שלי'!$E:$E)</f>
        <v>לא</v>
      </c>
      <c r="D84" s="19" t="str">
        <f>_xlfn.XLOOKUP(A84,'החוזים שלי'!$A:$A, 'החוזים שלי'!$F:$F)</f>
        <v>לא</v>
      </c>
      <c r="E84" s="19">
        <f>_xlfn.XLOOKUP(A84, 'מונים לחוזים'!$A:$A, 'מונים לחוזים'!$H:$H)</f>
        <v>17</v>
      </c>
      <c r="F84" s="19" t="str">
        <f>_xlfn.XLOOKUP(A84, 'מונים לחוזים'!$A:$A, 'מונים לחוזים'!$L:$L)</f>
        <v>לא</v>
      </c>
    </row>
    <row r="85" spans="1:6" x14ac:dyDescent="0.2">
      <c r="A85" s="20">
        <v>340410678</v>
      </c>
      <c r="B85" s="19" t="str">
        <f>_xlfn.XLOOKUP(A85,'החוזים שלי'!$A:$A,'החוזים שלי'!$B:$B)</f>
        <v>גן ילדים</v>
      </c>
      <c r="C85" s="19" t="str">
        <f>_xlfn.XLOOKUP(A85,'החוזים שלי'!$A:$A,'החוזים שלי'!$E:$E)</f>
        <v>כן</v>
      </c>
      <c r="D85" s="19" t="str">
        <f>_xlfn.XLOOKUP(A85,'החוזים שלי'!$A:$A, 'החוזים שלי'!$F:$F)</f>
        <v>כן</v>
      </c>
      <c r="E85" s="19">
        <f>_xlfn.XLOOKUP(A85, 'מונים לחוזים'!$A:$A, 'מונים לחוזים'!$H:$H)</f>
        <v>17</v>
      </c>
      <c r="F85" s="19" t="str">
        <f>_xlfn.XLOOKUP(A85, 'מונים לחוזים'!$A:$A, 'מונים לחוזים'!$L:$L)</f>
        <v>כן</v>
      </c>
    </row>
    <row r="86" spans="1:6" x14ac:dyDescent="0.2">
      <c r="A86" s="20">
        <v>340412724</v>
      </c>
      <c r="B86" s="19" t="str">
        <f>_xlfn.XLOOKUP(A86,'החוזים שלי'!$A:$A,'החוזים שלי'!$B:$B)</f>
        <v>גן ילדים</v>
      </c>
      <c r="C86" s="19" t="str">
        <f>_xlfn.XLOOKUP(A86,'החוזים שלי'!$A:$A,'החוזים שלי'!$E:$E)</f>
        <v>כן</v>
      </c>
      <c r="D86" s="19" t="str">
        <f>_xlfn.XLOOKUP(A86,'החוזים שלי'!$A:$A, 'החוזים שלי'!$F:$F)</f>
        <v>לא</v>
      </c>
      <c r="E86" s="19">
        <f>_xlfn.XLOOKUP(A86, 'מונים לחוזים'!$A:$A, 'מונים לחוזים'!$H:$H)</f>
        <v>17</v>
      </c>
      <c r="F86" s="19" t="str">
        <f>_xlfn.XLOOKUP(A86, 'מונים לחוזים'!$A:$A, 'מונים לחוזים'!$L:$L)</f>
        <v>לא</v>
      </c>
    </row>
    <row r="87" spans="1:6" x14ac:dyDescent="0.2">
      <c r="A87" s="20">
        <v>340412724</v>
      </c>
      <c r="B87" s="19" t="str">
        <f>_xlfn.XLOOKUP(A87,'החוזים שלי'!$A:$A,'החוזים שלי'!$B:$B)</f>
        <v>גן ילדים</v>
      </c>
      <c r="C87" s="19" t="str">
        <f>_xlfn.XLOOKUP(A87,'החוזים שלי'!$A:$A,'החוזים שלי'!$E:$E)</f>
        <v>כן</v>
      </c>
      <c r="D87" s="19" t="str">
        <f>_xlfn.XLOOKUP(A87,'החוזים שלי'!$A:$A, 'החוזים שלי'!$F:$F)</f>
        <v>לא</v>
      </c>
      <c r="E87" s="19">
        <f>_xlfn.XLOOKUP(A87, 'מונים לחוזים'!$A:$A, 'מונים לחוזים'!$H:$H)</f>
        <v>17</v>
      </c>
      <c r="F87" s="19" t="str">
        <f>_xlfn.XLOOKUP(A87, 'מונים לחוזים'!$A:$A, 'מונים לחוזים'!$L:$L)</f>
        <v>לא</v>
      </c>
    </row>
    <row r="88" spans="1:6" x14ac:dyDescent="0.2">
      <c r="A88" s="20">
        <v>340414201</v>
      </c>
      <c r="B88" s="19" t="str">
        <f>_xlfn.XLOOKUP(A88,'החוזים שלי'!$A:$A,'החוזים שלי'!$B:$B)</f>
        <v>מקלט-בית כנסת</v>
      </c>
      <c r="C88" s="19" t="str">
        <f>_xlfn.XLOOKUP(A88,'החוזים שלי'!$A:$A,'החוזים שלי'!$E:$E)</f>
        <v>כן</v>
      </c>
      <c r="D88" s="19" t="str">
        <f>_xlfn.XLOOKUP(A88,'החוזים שלי'!$A:$A, 'החוזים שלי'!$F:$F)</f>
        <v>לא</v>
      </c>
      <c r="E88" s="19">
        <f>_xlfn.XLOOKUP(A88, 'מונים לחוזים'!$A:$A, 'מונים לחוזים'!$H:$H)</f>
        <v>69</v>
      </c>
      <c r="F88" s="19" t="str">
        <f>_xlfn.XLOOKUP(A88, 'מונים לחוזים'!$A:$A, 'מונים לחוזים'!$L:$L)</f>
        <v>לא</v>
      </c>
    </row>
    <row r="89" spans="1:6" x14ac:dyDescent="0.2">
      <c r="A89" s="20">
        <v>340415670</v>
      </c>
      <c r="B89" s="19" t="str">
        <f>_xlfn.XLOOKUP(A89,'החוזים שלי'!$A:$A,'החוזים שלי'!$B:$B)</f>
        <v>גן ילדים</v>
      </c>
      <c r="C89" s="19" t="str">
        <f>_xlfn.XLOOKUP(A89,'החוזים שלי'!$A:$A,'החוזים שלי'!$E:$E)</f>
        <v>כן</v>
      </c>
      <c r="D89" s="19" t="str">
        <f>_xlfn.XLOOKUP(A89,'החוזים שלי'!$A:$A, 'החוזים שלי'!$F:$F)</f>
        <v>לא</v>
      </c>
      <c r="E89" s="19">
        <f>_xlfn.XLOOKUP(A89, 'מונים לחוזים'!$A:$A, 'מונים לחוזים'!$H:$H)</f>
        <v>17</v>
      </c>
      <c r="F89" s="19" t="str">
        <f>_xlfn.XLOOKUP(A89, 'מונים לחוזים'!$A:$A, 'מונים לחוזים'!$L:$L)</f>
        <v>לא</v>
      </c>
    </row>
    <row r="90" spans="1:6" x14ac:dyDescent="0.2">
      <c r="A90" s="20">
        <v>340416240</v>
      </c>
      <c r="B90" s="19" t="str">
        <f>_xlfn.XLOOKUP(A90,'החוזים שלי'!$A:$A,'החוזים שלי'!$B:$B)</f>
        <v>מאור רחובות</v>
      </c>
      <c r="C90" s="19" t="str">
        <f>_xlfn.XLOOKUP(A90,'החוזים שלי'!$A:$A,'החוזים שלי'!$E:$E)</f>
        <v>כן</v>
      </c>
      <c r="D90" s="19" t="str">
        <f>_xlfn.XLOOKUP(A90,'החוזים שלי'!$A:$A, 'החוזים שלי'!$F:$F)</f>
        <v>לא</v>
      </c>
      <c r="E90" s="19">
        <f>_xlfn.XLOOKUP(A90, 'מונים לחוזים'!$A:$A, 'מונים לחוזים'!$H:$H)</f>
        <v>17</v>
      </c>
      <c r="F90" s="19" t="str">
        <f>_xlfn.XLOOKUP(A90, 'מונים לחוזים'!$A:$A, 'מונים לחוזים'!$L:$L)</f>
        <v>לא</v>
      </c>
    </row>
    <row r="91" spans="1:6" x14ac:dyDescent="0.2">
      <c r="A91" s="20">
        <v>340416631</v>
      </c>
      <c r="B91" s="19" t="str">
        <f>_xlfn.XLOOKUP(A91,'החוזים שלי'!$A:$A,'החוזים שלי'!$B:$B)</f>
        <v>גן ילדים</v>
      </c>
      <c r="C91" s="19" t="str">
        <f>_xlfn.XLOOKUP(A91,'החוזים שלי'!$A:$A,'החוזים שלי'!$E:$E)</f>
        <v>לא</v>
      </c>
      <c r="D91" s="19" t="str">
        <f>_xlfn.XLOOKUP(A91,'החוזים שלי'!$A:$A, 'החוזים שלי'!$F:$F)</f>
        <v>לא</v>
      </c>
      <c r="E91" s="19">
        <f>_xlfn.XLOOKUP(A91, 'מונים לחוזים'!$A:$A, 'מונים לחוזים'!$H:$H)</f>
        <v>17</v>
      </c>
      <c r="F91" s="19" t="str">
        <f>_xlfn.XLOOKUP(A91, 'מונים לחוזים'!$A:$A, 'מונים לחוזים'!$L:$L)</f>
        <v>לא</v>
      </c>
    </row>
    <row r="92" spans="1:6" x14ac:dyDescent="0.2">
      <c r="A92" s="20">
        <v>340423200</v>
      </c>
      <c r="B92" s="19">
        <f>_xlfn.XLOOKUP(A92,'החוזים שלי'!$A:$A,'החוזים שלי'!$B:$B)</f>
        <v>0</v>
      </c>
      <c r="C92" s="19" t="str">
        <f>_xlfn.XLOOKUP(A92,'החוזים שלי'!$A:$A,'החוזים שלי'!$E:$E)</f>
        <v>כן</v>
      </c>
      <c r="D92" s="19" t="str">
        <f>_xlfn.XLOOKUP(A92,'החוזים שלי'!$A:$A, 'החוזים שלי'!$F:$F)</f>
        <v>לא</v>
      </c>
      <c r="E92" s="19">
        <f>_xlfn.XLOOKUP(A92, 'מונים לחוזים'!$A:$A, 'מונים לחוזים'!$H:$H)</f>
        <v>111</v>
      </c>
      <c r="F92" s="19" t="str">
        <f>_xlfn.XLOOKUP(A92, 'מונים לחוזים'!$A:$A, 'מונים לחוזים'!$L:$L)</f>
        <v>לא</v>
      </c>
    </row>
    <row r="93" spans="1:6" x14ac:dyDescent="0.2">
      <c r="A93" s="20">
        <v>340423406</v>
      </c>
      <c r="B93" s="19">
        <f>_xlfn.XLOOKUP(A93,'החוזים שלי'!$A:$A,'החוזים שלי'!$B:$B)</f>
        <v>0</v>
      </c>
      <c r="C93" s="19" t="str">
        <f>_xlfn.XLOOKUP(A93,'החוזים שלי'!$A:$A,'החוזים שלי'!$E:$E)</f>
        <v>לא</v>
      </c>
      <c r="D93" s="19" t="str">
        <f>_xlfn.XLOOKUP(A93,'החוזים שלי'!$A:$A, 'החוזים שלי'!$F:$F)</f>
        <v>לא</v>
      </c>
      <c r="E93" s="19">
        <f>_xlfn.XLOOKUP(A93, 'מונים לחוזים'!$A:$A, 'מונים לחוזים'!$H:$H)</f>
        <v>28</v>
      </c>
      <c r="F93" s="19" t="str">
        <f>_xlfn.XLOOKUP(A93, 'מונים לחוזים'!$A:$A, 'מונים לחוזים'!$L:$L)</f>
        <v>לא</v>
      </c>
    </row>
    <row r="94" spans="1:6" x14ac:dyDescent="0.2">
      <c r="A94" s="20">
        <v>340423450</v>
      </c>
      <c r="B94" s="19" t="str">
        <f>_xlfn.XLOOKUP(A94,'החוזים שלי'!$A:$A,'החוזים שלי'!$B:$B)</f>
        <v>גן ילדים-מועדונית+בית כנסת</v>
      </c>
      <c r="C94" s="19" t="str">
        <f>_xlfn.XLOOKUP(A94,'החוזים שלי'!$A:$A,'החוזים שלי'!$E:$E)</f>
        <v>לא</v>
      </c>
      <c r="D94" s="19" t="str">
        <f>_xlfn.XLOOKUP(A94,'החוזים שלי'!$A:$A, 'החוזים שלי'!$F:$F)</f>
        <v>לא</v>
      </c>
      <c r="E94" s="19">
        <f>_xlfn.XLOOKUP(A94, 'מונים לחוזים'!$A:$A, 'מונים לחוזים'!$H:$H)</f>
        <v>17</v>
      </c>
      <c r="F94" s="19" t="str">
        <f>_xlfn.XLOOKUP(A94, 'מונים לחוזים'!$A:$A, 'מונים לחוזים'!$L:$L)</f>
        <v>לא</v>
      </c>
    </row>
    <row r="95" spans="1:6" x14ac:dyDescent="0.2">
      <c r="A95" s="20">
        <v>340423450</v>
      </c>
      <c r="B95" s="19" t="str">
        <f>_xlfn.XLOOKUP(A95,'החוזים שלי'!$A:$A,'החוזים שלי'!$B:$B)</f>
        <v>גן ילדים-מועדונית+בית כנסת</v>
      </c>
      <c r="C95" s="19" t="str">
        <f>_xlfn.XLOOKUP(A95,'החוזים שלי'!$A:$A,'החוזים שלי'!$E:$E)</f>
        <v>לא</v>
      </c>
      <c r="D95" s="19" t="str">
        <f>_xlfn.XLOOKUP(A95,'החוזים שלי'!$A:$A, 'החוזים שלי'!$F:$F)</f>
        <v>לא</v>
      </c>
      <c r="E95" s="19">
        <f>_xlfn.XLOOKUP(A95, 'מונים לחוזים'!$A:$A, 'מונים לחוזים'!$H:$H)</f>
        <v>17</v>
      </c>
      <c r="F95" s="19" t="str">
        <f>_xlfn.XLOOKUP(A95, 'מונים לחוזים'!$A:$A, 'מונים לחוזים'!$L:$L)</f>
        <v>לא</v>
      </c>
    </row>
    <row r="96" spans="1:6" x14ac:dyDescent="0.2">
      <c r="A96" s="20">
        <v>340423479</v>
      </c>
      <c r="B96" s="19" t="str">
        <f>_xlfn.XLOOKUP(A96,'החוזים שלי'!$A:$A,'החוזים שלי'!$B:$B)</f>
        <v>כנסת</v>
      </c>
      <c r="C96" s="19" t="str">
        <f>_xlfn.XLOOKUP(A96,'החוזים שלי'!$A:$A,'החוזים שלי'!$E:$E)</f>
        <v>לא</v>
      </c>
      <c r="D96" s="19" t="str">
        <f>_xlfn.XLOOKUP(A96,'החוזים שלי'!$A:$A, 'החוזים שלי'!$F:$F)</f>
        <v>לא</v>
      </c>
      <c r="E96" s="19">
        <f>_xlfn.XLOOKUP(A96, 'מונים לחוזים'!$A:$A, 'מונים לחוזים'!$H:$H)</f>
        <v>17</v>
      </c>
      <c r="F96" s="19" t="str">
        <f>_xlfn.XLOOKUP(A96, 'מונים לחוזים'!$A:$A, 'מונים לחוזים'!$L:$L)</f>
        <v>לא</v>
      </c>
    </row>
    <row r="97" spans="1:6" x14ac:dyDescent="0.2">
      <c r="A97" s="20">
        <v>340425179</v>
      </c>
      <c r="B97" s="19">
        <f>_xlfn.XLOOKUP(A97,'החוזים שלי'!$A:$A,'החוזים שלי'!$B:$B)</f>
        <v>0</v>
      </c>
      <c r="C97" s="19" t="str">
        <f>_xlfn.XLOOKUP(A97,'החוזים שלי'!$A:$A,'החוזים שלי'!$E:$E)</f>
        <v>לא</v>
      </c>
      <c r="D97" s="19" t="str">
        <f>_xlfn.XLOOKUP(A97,'החוזים שלי'!$A:$A, 'החוזים שלי'!$F:$F)</f>
        <v>לא</v>
      </c>
      <c r="E97" s="19">
        <f>_xlfn.XLOOKUP(A97, 'מונים לחוזים'!$A:$A, 'מונים לחוזים'!$H:$H)</f>
        <v>6</v>
      </c>
      <c r="F97" s="19" t="str">
        <f>_xlfn.XLOOKUP(A97, 'מונים לחוזים'!$A:$A, 'מונים לחוזים'!$L:$L)</f>
        <v>לא</v>
      </c>
    </row>
    <row r="98" spans="1:6" x14ac:dyDescent="0.2">
      <c r="A98" s="20">
        <v>340425692</v>
      </c>
      <c r="B98" s="19">
        <f>_xlfn.XLOOKUP(A98,'החוזים שלי'!$A:$A,'החוזים שלי'!$B:$B)</f>
        <v>0</v>
      </c>
      <c r="C98" s="19" t="str">
        <f>_xlfn.XLOOKUP(A98,'החוזים שלי'!$A:$A,'החוזים שלי'!$E:$E)</f>
        <v>לא</v>
      </c>
      <c r="D98" s="19" t="str">
        <f>_xlfn.XLOOKUP(A98,'החוזים שלי'!$A:$A, 'החוזים שלי'!$F:$F)</f>
        <v>לא</v>
      </c>
      <c r="E98" s="19">
        <f>_xlfn.XLOOKUP(A98, 'מונים לחוזים'!$A:$A, 'מונים לחוזים'!$H:$H)</f>
        <v>17</v>
      </c>
      <c r="F98" s="19" t="str">
        <f>_xlfn.XLOOKUP(A98, 'מונים לחוזים'!$A:$A, 'מונים לחוזים'!$L:$L)</f>
        <v>לא</v>
      </c>
    </row>
    <row r="99" spans="1:6" x14ac:dyDescent="0.2">
      <c r="A99" s="20">
        <v>340428521</v>
      </c>
      <c r="B99" s="19" t="str">
        <f>_xlfn.XLOOKUP(A99,'החוזים שלי'!$A:$A,'החוזים שלי'!$B:$B)</f>
        <v>מקווה</v>
      </c>
      <c r="C99" s="19" t="str">
        <f>_xlfn.XLOOKUP(A99,'החוזים שלי'!$A:$A,'החוזים שלי'!$E:$E)</f>
        <v>כן</v>
      </c>
      <c r="D99" s="19" t="str">
        <f>_xlfn.XLOOKUP(A99,'החוזים שלי'!$A:$A, 'החוזים שלי'!$F:$F)</f>
        <v>לא</v>
      </c>
      <c r="E99" s="19">
        <f>_xlfn.XLOOKUP(A99, 'מונים לחוזים'!$A:$A, 'מונים לחוזים'!$H:$H)</f>
        <v>44</v>
      </c>
      <c r="F99" s="19" t="str">
        <f>_xlfn.XLOOKUP(A99, 'מונים לחוזים'!$A:$A, 'מונים לחוזים'!$L:$L)</f>
        <v>לא</v>
      </c>
    </row>
    <row r="100" spans="1:6" x14ac:dyDescent="0.2">
      <c r="A100" s="20">
        <v>340432855</v>
      </c>
      <c r="B100" s="19" t="str">
        <f>_xlfn.XLOOKUP(A100,'החוזים שלי'!$A:$A,'החוזים שלי'!$B:$B)</f>
        <v>גן ילדים</v>
      </c>
      <c r="C100" s="19" t="str">
        <f>_xlfn.XLOOKUP(A100,'החוזים שלי'!$A:$A,'החוזים שלי'!$E:$E)</f>
        <v>כן</v>
      </c>
      <c r="D100" s="19" t="str">
        <f>_xlfn.XLOOKUP(A100,'החוזים שלי'!$A:$A, 'החוזים שלי'!$F:$F)</f>
        <v>לא</v>
      </c>
      <c r="E100" s="19">
        <f>_xlfn.XLOOKUP(A100, 'מונים לחוזים'!$A:$A, 'מונים לחוזים'!$H:$H)</f>
        <v>44</v>
      </c>
      <c r="F100" s="19" t="str">
        <f>_xlfn.XLOOKUP(A100, 'מונים לחוזים'!$A:$A, 'מונים לחוזים'!$L:$L)</f>
        <v>לא</v>
      </c>
    </row>
    <row r="101" spans="1:6" x14ac:dyDescent="0.2">
      <c r="A101" s="20">
        <v>340432855</v>
      </c>
      <c r="B101" s="19" t="str">
        <f>_xlfn.XLOOKUP(A101,'החוזים שלי'!$A:$A,'החוזים שלי'!$B:$B)</f>
        <v>גן ילדים</v>
      </c>
      <c r="C101" s="19" t="str">
        <f>_xlfn.XLOOKUP(A101,'החוזים שלי'!$A:$A,'החוזים שלי'!$E:$E)</f>
        <v>כן</v>
      </c>
      <c r="D101" s="19" t="str">
        <f>_xlfn.XLOOKUP(A101,'החוזים שלי'!$A:$A, 'החוזים שלי'!$F:$F)</f>
        <v>לא</v>
      </c>
      <c r="E101" s="19">
        <f>_xlfn.XLOOKUP(A101, 'מונים לחוזים'!$A:$A, 'מונים לחוזים'!$H:$H)</f>
        <v>44</v>
      </c>
      <c r="F101" s="19" t="str">
        <f>_xlfn.XLOOKUP(A101, 'מונים לחוזים'!$A:$A, 'מונים לחוזים'!$L:$L)</f>
        <v>לא</v>
      </c>
    </row>
    <row r="102" spans="1:6" x14ac:dyDescent="0.2">
      <c r="A102" s="20">
        <v>340438066</v>
      </c>
      <c r="B102" s="19" t="str">
        <f>_xlfn.XLOOKUP(A102,'החוזים שלי'!$A:$A,'החוזים שלי'!$B:$B)</f>
        <v>מקלט</v>
      </c>
      <c r="C102" s="19" t="str">
        <f>_xlfn.XLOOKUP(A102,'החוזים שלי'!$A:$A,'החוזים שלי'!$E:$E)</f>
        <v>לא</v>
      </c>
      <c r="D102" s="19" t="str">
        <f>_xlfn.XLOOKUP(A102,'החוזים שלי'!$A:$A, 'החוזים שלי'!$F:$F)</f>
        <v>לא</v>
      </c>
      <c r="E102" s="19">
        <f>_xlfn.XLOOKUP(A102, 'מונים לחוזים'!$A:$A, 'מונים לחוזים'!$H:$H)</f>
        <v>17</v>
      </c>
      <c r="F102" s="19" t="str">
        <f>_xlfn.XLOOKUP(A102, 'מונים לחוזים'!$A:$A, 'מונים לחוזים'!$L:$L)</f>
        <v>לא</v>
      </c>
    </row>
    <row r="103" spans="1:6" x14ac:dyDescent="0.2">
      <c r="A103" s="20">
        <v>340438950</v>
      </c>
      <c r="B103" s="19" t="str">
        <f>_xlfn.XLOOKUP(A103,'החוזים שלי'!$A:$A,'החוזים שלי'!$B:$B)</f>
        <v>מועדון רווחה</v>
      </c>
      <c r="C103" s="19" t="str">
        <f>_xlfn.XLOOKUP(A103,'החוזים שלי'!$A:$A,'החוזים שלי'!$E:$E)</f>
        <v>לא</v>
      </c>
      <c r="D103" s="19" t="str">
        <f>_xlfn.XLOOKUP(A103,'החוזים שלי'!$A:$A, 'החוזים שלי'!$F:$F)</f>
        <v>לא</v>
      </c>
      <c r="E103" s="19">
        <f>_xlfn.XLOOKUP(A103, 'מונים לחוזים'!$A:$A, 'מונים לחוזים'!$H:$H)</f>
        <v>17</v>
      </c>
      <c r="F103" s="19" t="str">
        <f>_xlfn.XLOOKUP(A103, 'מונים לחוזים'!$A:$A, 'מונים לחוזים'!$L:$L)</f>
        <v>לא</v>
      </c>
    </row>
    <row r="104" spans="1:6" x14ac:dyDescent="0.2">
      <c r="A104" s="20">
        <v>340440562</v>
      </c>
      <c r="B104" s="19" t="str">
        <f>_xlfn.XLOOKUP(A104,'החוזים שלי'!$A:$A,'החוזים שלי'!$B:$B)</f>
        <v>מועדון</v>
      </c>
      <c r="C104" s="19" t="str">
        <f>_xlfn.XLOOKUP(A104,'החוזים שלי'!$A:$A,'החוזים שלי'!$E:$E)</f>
        <v>לא</v>
      </c>
      <c r="D104" s="19" t="str">
        <f>_xlfn.XLOOKUP(A104,'החוזים שלי'!$A:$A, 'החוזים שלי'!$F:$F)</f>
        <v>לא</v>
      </c>
      <c r="E104" s="19">
        <f>_xlfn.XLOOKUP(A104, 'מונים לחוזים'!$A:$A, 'מונים לחוזים'!$H:$H)</f>
        <v>6</v>
      </c>
      <c r="F104" s="19" t="str">
        <f>_xlfn.XLOOKUP(A104, 'מונים לחוזים'!$A:$A, 'מונים לחוזים'!$L:$L)</f>
        <v>לא</v>
      </c>
    </row>
    <row r="105" spans="1:6" x14ac:dyDescent="0.2">
      <c r="A105" s="20">
        <v>340441160</v>
      </c>
      <c r="B105" s="19" t="str">
        <f>_xlfn.XLOOKUP(A105,'החוזים שלי'!$A:$A,'החוזים שלי'!$B:$B)</f>
        <v>גן ילדים</v>
      </c>
      <c r="C105" s="19" t="str">
        <f>_xlfn.XLOOKUP(A105,'החוזים שלי'!$A:$A,'החוזים שלי'!$E:$E)</f>
        <v>לא</v>
      </c>
      <c r="D105" s="19" t="str">
        <f>_xlfn.XLOOKUP(A105,'החוזים שלי'!$A:$A, 'החוזים שלי'!$F:$F)</f>
        <v>לא</v>
      </c>
      <c r="E105" s="19">
        <f>_xlfn.XLOOKUP(A105, 'מונים לחוזים'!$A:$A, 'מונים לחוזים'!$H:$H)</f>
        <v>17</v>
      </c>
      <c r="F105" s="19" t="str">
        <f>_xlfn.XLOOKUP(A105, 'מונים לחוזים'!$A:$A, 'מונים לחוזים'!$L:$L)</f>
        <v>לא</v>
      </c>
    </row>
    <row r="106" spans="1:6" x14ac:dyDescent="0.2">
      <c r="A106" s="20">
        <v>340441752</v>
      </c>
      <c r="B106" s="19" t="str">
        <f>_xlfn.XLOOKUP(A106,'החוזים שלי'!$A:$A,'החוזים שלי'!$B:$B)</f>
        <v>גן ילדים</v>
      </c>
      <c r="C106" s="19" t="str">
        <f>_xlfn.XLOOKUP(A106,'החוזים שלי'!$A:$A,'החוזים שלי'!$E:$E)</f>
        <v>כן</v>
      </c>
      <c r="D106" s="19" t="str">
        <f>_xlfn.XLOOKUP(A106,'החוזים שלי'!$A:$A, 'החוזים שלי'!$F:$F)</f>
        <v>לא</v>
      </c>
      <c r="E106" s="19">
        <f>_xlfn.XLOOKUP(A106, 'מונים לחוזים'!$A:$A, 'מונים לחוזים'!$H:$H)</f>
        <v>17</v>
      </c>
      <c r="F106" s="19" t="str">
        <f>_xlfn.XLOOKUP(A106, 'מונים לחוזים'!$A:$A, 'מונים לחוזים'!$L:$L)</f>
        <v>לא</v>
      </c>
    </row>
    <row r="107" spans="1:6" x14ac:dyDescent="0.2">
      <c r="A107" s="20">
        <v>340445144</v>
      </c>
      <c r="B107" s="19" t="str">
        <f>_xlfn.XLOOKUP(A107,'החוזים שלי'!$A:$A,'החוזים שלי'!$B:$B)</f>
        <v>ת.רחובות</v>
      </c>
      <c r="C107" s="19" t="str">
        <f>_xlfn.XLOOKUP(A107,'החוזים שלי'!$A:$A,'החוזים שלי'!$E:$E)</f>
        <v>כן</v>
      </c>
      <c r="D107" s="19" t="str">
        <f>_xlfn.XLOOKUP(A107,'החוזים שלי'!$A:$A, 'החוזים שלי'!$F:$F)</f>
        <v>כן</v>
      </c>
      <c r="E107" s="19">
        <f>_xlfn.XLOOKUP(A107, 'מונים לחוזים'!$A:$A, 'מונים לחוזים'!$H:$H)</f>
        <v>44</v>
      </c>
      <c r="F107" s="19" t="str">
        <f>_xlfn.XLOOKUP(A107, 'מונים לחוזים'!$A:$A, 'מונים לחוזים'!$L:$L)</f>
        <v>כן</v>
      </c>
    </row>
    <row r="108" spans="1:6" x14ac:dyDescent="0.2">
      <c r="A108" s="20">
        <v>340445387</v>
      </c>
      <c r="B108" s="19" t="str">
        <f>_xlfn.XLOOKUP(A108,'החוזים שלי'!$A:$A,'החוזים שלי'!$B:$B)</f>
        <v>מ.רחובות</v>
      </c>
      <c r="C108" s="19" t="str">
        <f>_xlfn.XLOOKUP(A108,'החוזים שלי'!$A:$A,'החוזים שלי'!$E:$E)</f>
        <v>כן</v>
      </c>
      <c r="D108" s="19" t="str">
        <f>_xlfn.XLOOKUP(A108,'החוזים שלי'!$A:$A, 'החוזים שלי'!$F:$F)</f>
        <v>לא</v>
      </c>
      <c r="E108" s="19">
        <f>_xlfn.XLOOKUP(A108, 'מונים לחוזים'!$A:$A, 'מונים לחוזים'!$H:$H)</f>
        <v>44</v>
      </c>
      <c r="F108" s="19" t="str">
        <f>_xlfn.XLOOKUP(A108, 'מונים לחוזים'!$A:$A, 'מונים לחוזים'!$L:$L)</f>
        <v>לא</v>
      </c>
    </row>
    <row r="109" spans="1:6" x14ac:dyDescent="0.2">
      <c r="A109" s="20">
        <v>340446312</v>
      </c>
      <c r="B109" s="19">
        <f>_xlfn.XLOOKUP(A109,'החוזים שלי'!$A:$A,'החוזים שלי'!$B:$B)</f>
        <v>0</v>
      </c>
      <c r="C109" s="19" t="str">
        <f>_xlfn.XLOOKUP(A109,'החוזים שלי'!$A:$A,'החוזים שלי'!$E:$E)</f>
        <v>לא</v>
      </c>
      <c r="D109" s="19" t="str">
        <f>_xlfn.XLOOKUP(A109,'החוזים שלי'!$A:$A, 'החוזים שלי'!$F:$F)</f>
        <v>לא</v>
      </c>
      <c r="E109" s="19">
        <f>_xlfn.XLOOKUP(A109, 'מונים לחוזים'!$A:$A, 'מונים לחוזים'!$H:$H)</f>
        <v>44</v>
      </c>
      <c r="F109" s="19" t="str">
        <f>_xlfn.XLOOKUP(A109, 'מונים לחוזים'!$A:$A, 'מונים לחוזים'!$L:$L)</f>
        <v>לא</v>
      </c>
    </row>
    <row r="110" spans="1:6" x14ac:dyDescent="0.2">
      <c r="A110" s="20">
        <v>340448106</v>
      </c>
      <c r="B110" s="19" t="str">
        <f>_xlfn.XLOOKUP(A110,'החוזים שלי'!$A:$A,'החוזים שלי'!$B:$B)</f>
        <v xml:space="preserve">ביס </v>
      </c>
      <c r="C110" s="19" t="str">
        <f>_xlfn.XLOOKUP(A110,'החוזים שלי'!$A:$A,'החוזים שלי'!$E:$E)</f>
        <v>כן</v>
      </c>
      <c r="D110" s="19" t="str">
        <f>_xlfn.XLOOKUP(A110,'החוזים שלי'!$A:$A, 'החוזים שלי'!$F:$F)</f>
        <v>כן</v>
      </c>
      <c r="E110" s="19">
        <f>_xlfn.XLOOKUP(A110, 'מונים לחוזים'!$A:$A, 'מונים לחוזים'!$H:$H)</f>
        <v>55</v>
      </c>
      <c r="F110" s="19" t="str">
        <f>_xlfn.XLOOKUP(A110, 'מונים לחוזים'!$A:$A, 'מונים לחוזים'!$L:$L)</f>
        <v>כן</v>
      </c>
    </row>
    <row r="111" spans="1:6" x14ac:dyDescent="0.2">
      <c r="A111" s="20">
        <v>340449381</v>
      </c>
      <c r="B111" s="19" t="str">
        <f>_xlfn.XLOOKUP(A111,'החוזים שלי'!$A:$A,'החוזים שלי'!$B:$B)</f>
        <v xml:space="preserve">עי </v>
      </c>
      <c r="C111" s="19" t="str">
        <f>_xlfn.XLOOKUP(A111,'החוזים שלי'!$A:$A,'החוזים שלי'!$E:$E)</f>
        <v>כן</v>
      </c>
      <c r="D111" s="19" t="str">
        <f>_xlfn.XLOOKUP(A111,'החוזים שלי'!$A:$A, 'החוזים שלי'!$F:$F)</f>
        <v>לא</v>
      </c>
      <c r="E111" s="19">
        <f>_xlfn.XLOOKUP(A111, 'מונים לחוזים'!$A:$A, 'מונים לחוזים'!$H:$H)</f>
        <v>55</v>
      </c>
      <c r="F111" s="19" t="str">
        <f>_xlfn.XLOOKUP(A111, 'מונים לחוזים'!$A:$A, 'מונים לחוזים'!$L:$L)</f>
        <v>לא</v>
      </c>
    </row>
    <row r="112" spans="1:6" x14ac:dyDescent="0.2">
      <c r="A112" s="20">
        <v>340450632</v>
      </c>
      <c r="B112" s="19" t="str">
        <f>_xlfn.XLOOKUP(A112,'החוזים שלי'!$A:$A,'החוזים שלי'!$B:$B)</f>
        <v>גן ילדים</v>
      </c>
      <c r="C112" s="19" t="str">
        <f>_xlfn.XLOOKUP(A112,'החוזים שלי'!$A:$A,'החוזים שלי'!$E:$E)</f>
        <v>כן</v>
      </c>
      <c r="D112" s="19" t="str">
        <f>_xlfn.XLOOKUP(A112,'החוזים שלי'!$A:$A, 'החוזים שלי'!$F:$F)</f>
        <v>לא</v>
      </c>
      <c r="E112" s="19">
        <f>_xlfn.XLOOKUP(A112, 'מונים לחוזים'!$A:$A, 'מונים לחוזים'!$H:$H)</f>
        <v>17</v>
      </c>
      <c r="F112" s="19" t="str">
        <f>_xlfn.XLOOKUP(A112, 'מונים לחוזים'!$A:$A, 'מונים לחוזים'!$L:$L)</f>
        <v>לא</v>
      </c>
    </row>
    <row r="113" spans="1:6" x14ac:dyDescent="0.2">
      <c r="A113" s="20">
        <v>340450725</v>
      </c>
      <c r="B113" s="19">
        <f>_xlfn.XLOOKUP(A113,'החוזים שלי'!$A:$A,'החוזים שלי'!$B:$B)</f>
        <v>0</v>
      </c>
      <c r="C113" s="19" t="str">
        <f>_xlfn.XLOOKUP(A113,'החוזים שלי'!$A:$A,'החוזים שלי'!$E:$E)</f>
        <v>לא</v>
      </c>
      <c r="D113" s="19" t="str">
        <f>_xlfn.XLOOKUP(A113,'החוזים שלי'!$A:$A, 'החוזים שלי'!$F:$F)</f>
        <v>לא</v>
      </c>
      <c r="E113" s="19">
        <f>_xlfn.XLOOKUP(A113, 'מונים לחוזים'!$A:$A, 'מונים לחוזים'!$H:$H)</f>
        <v>17</v>
      </c>
      <c r="F113" s="19" t="str">
        <f>_xlfn.XLOOKUP(A113, 'מונים לחוזים'!$A:$A, 'מונים לחוזים'!$L:$L)</f>
        <v>לא</v>
      </c>
    </row>
    <row r="114" spans="1:6" x14ac:dyDescent="0.2">
      <c r="A114" s="20">
        <v>340452832</v>
      </c>
      <c r="B114" s="19" t="str">
        <f>_xlfn.XLOOKUP(A114,'החוזים שלי'!$A:$A,'החוזים שלי'!$B:$B)</f>
        <v>מאור רחובות</v>
      </c>
      <c r="C114" s="19" t="str">
        <f>_xlfn.XLOOKUP(A114,'החוזים שלי'!$A:$A,'החוזים שלי'!$E:$E)</f>
        <v>כן</v>
      </c>
      <c r="D114" s="19" t="str">
        <f>_xlfn.XLOOKUP(A114,'החוזים שלי'!$A:$A, 'החוזים שלי'!$F:$F)</f>
        <v>כן</v>
      </c>
      <c r="E114" s="19">
        <f>_xlfn.XLOOKUP(A114, 'מונים לחוזים'!$A:$A, 'מונים לחוזים'!$H:$H)</f>
        <v>28</v>
      </c>
      <c r="F114" s="19" t="str">
        <f>_xlfn.XLOOKUP(A114, 'מונים לחוזים'!$A:$A, 'מונים לחוזים'!$L:$L)</f>
        <v>כן</v>
      </c>
    </row>
    <row r="115" spans="1:6" x14ac:dyDescent="0.2">
      <c r="A115" s="20">
        <v>340453512</v>
      </c>
      <c r="B115" s="19">
        <f>_xlfn.XLOOKUP(A115,'החוזים שלי'!$A:$A,'החוזים שלי'!$B:$B)</f>
        <v>0</v>
      </c>
      <c r="C115" s="19" t="str">
        <f>_xlfn.XLOOKUP(A115,'החוזים שלי'!$A:$A,'החוזים שלי'!$E:$E)</f>
        <v>כן</v>
      </c>
      <c r="D115" s="19" t="str">
        <f>_xlfn.XLOOKUP(A115,'החוזים שלי'!$A:$A, 'החוזים שלי'!$F:$F)</f>
        <v>לא</v>
      </c>
      <c r="E115" s="19">
        <f>_xlfn.XLOOKUP(A115, 'מונים לחוזים'!$A:$A, 'מונים לחוזים'!$H:$H)</f>
        <v>139</v>
      </c>
      <c r="F115" s="19" t="str">
        <f>_xlfn.XLOOKUP(A115, 'מונים לחוזים'!$A:$A, 'מונים לחוזים'!$L:$L)</f>
        <v>לא</v>
      </c>
    </row>
    <row r="116" spans="1:6" x14ac:dyDescent="0.2">
      <c r="A116" s="20">
        <v>340454036</v>
      </c>
      <c r="B116" s="19" t="str">
        <f>_xlfn.XLOOKUP(A116,'החוזים שלי'!$A:$A,'החוזים שלי'!$B:$B)</f>
        <v>בית מרחץ</v>
      </c>
      <c r="C116" s="19" t="str">
        <f>_xlfn.XLOOKUP(A116,'החוזים שלי'!$A:$A,'החוזים שלי'!$E:$E)</f>
        <v>כן</v>
      </c>
      <c r="D116" s="19" t="str">
        <f>_xlfn.XLOOKUP(A116,'החוזים שלי'!$A:$A, 'החוזים שלי'!$F:$F)</f>
        <v>לא</v>
      </c>
      <c r="E116" s="19">
        <f>_xlfn.XLOOKUP(A116, 'מונים לחוזים'!$A:$A, 'מונים לחוזים'!$H:$H)</f>
        <v>218</v>
      </c>
      <c r="F116" s="19" t="str">
        <f>_xlfn.XLOOKUP(A116, 'מונים לחוזים'!$A:$A, 'מונים לחוזים'!$L:$L)</f>
        <v>לא</v>
      </c>
    </row>
    <row r="117" spans="1:6" x14ac:dyDescent="0.2">
      <c r="A117" s="20">
        <v>340454878</v>
      </c>
      <c r="B117" s="19" t="str">
        <f>_xlfn.XLOOKUP(A117,'החוזים שלי'!$A:$A,'החוזים שלי'!$B:$B)</f>
        <v>גן ילדים</v>
      </c>
      <c r="C117" s="19" t="str">
        <f>_xlfn.XLOOKUP(A117,'החוזים שלי'!$A:$A,'החוזים שלי'!$E:$E)</f>
        <v>לא</v>
      </c>
      <c r="D117" s="19" t="str">
        <f>_xlfn.XLOOKUP(A117,'החוזים שלי'!$A:$A, 'החוזים שלי'!$F:$F)</f>
        <v>לא</v>
      </c>
      <c r="E117" s="19">
        <f>_xlfn.XLOOKUP(A117, 'מונים לחוזים'!$A:$A, 'מונים לחוזים'!$H:$H)</f>
        <v>6</v>
      </c>
      <c r="F117" s="19" t="str">
        <f>_xlfn.XLOOKUP(A117, 'מונים לחוזים'!$A:$A, 'מונים לחוזים'!$L:$L)</f>
        <v>לא</v>
      </c>
    </row>
    <row r="118" spans="1:6" x14ac:dyDescent="0.2">
      <c r="A118" s="20">
        <v>340454987</v>
      </c>
      <c r="B118" s="19" t="str">
        <f>_xlfn.XLOOKUP(A118,'החוזים שלי'!$A:$A,'החוזים שלי'!$B:$B)</f>
        <v>סמינר</v>
      </c>
      <c r="C118" s="19" t="str">
        <f>_xlfn.XLOOKUP(A118,'החוזים שלי'!$A:$A,'החוזים שלי'!$E:$E)</f>
        <v>כן</v>
      </c>
      <c r="D118" s="19" t="str">
        <f>_xlfn.XLOOKUP(A118,'החוזים שלי'!$A:$A, 'החוזים שלי'!$F:$F)</f>
        <v>לא</v>
      </c>
      <c r="E118" s="19">
        <f>_xlfn.XLOOKUP(A118, 'מונים לחוזים'!$A:$A, 'מונים לחוזים'!$H:$H)</f>
        <v>111</v>
      </c>
      <c r="F118" s="19" t="str">
        <f>_xlfn.XLOOKUP(A118, 'מונים לחוזים'!$A:$A, 'מונים לחוזים'!$L:$L)</f>
        <v>לא</v>
      </c>
    </row>
    <row r="119" spans="1:6" x14ac:dyDescent="0.2">
      <c r="A119" s="20">
        <v>340459546</v>
      </c>
      <c r="B119" s="19" t="str">
        <f>_xlfn.XLOOKUP(A119,'החוזים שלי'!$A:$A,'החוזים שלי'!$B:$B)</f>
        <v>גן ילדים_</v>
      </c>
      <c r="C119" s="19" t="str">
        <f>_xlfn.XLOOKUP(A119,'החוזים שלי'!$A:$A,'החוזים שלי'!$E:$E)</f>
        <v>לא</v>
      </c>
      <c r="D119" s="19" t="str">
        <f>_xlfn.XLOOKUP(A119,'החוזים שלי'!$A:$A, 'החוזים שלי'!$F:$F)</f>
        <v>לא</v>
      </c>
      <c r="E119" s="19">
        <f>_xlfn.XLOOKUP(A119, 'מונים לחוזים'!$A:$A, 'מונים לחוזים'!$H:$H)</f>
        <v>17</v>
      </c>
      <c r="F119" s="19" t="str">
        <f>_xlfn.XLOOKUP(A119, 'מונים לחוזים'!$A:$A, 'מונים לחוזים'!$L:$L)</f>
        <v>לא</v>
      </c>
    </row>
    <row r="120" spans="1:6" x14ac:dyDescent="0.2">
      <c r="A120" s="20">
        <v>340459546</v>
      </c>
      <c r="B120" s="19" t="str">
        <f>_xlfn.XLOOKUP(A120,'החוזים שלי'!$A:$A,'החוזים שלי'!$B:$B)</f>
        <v>גן ילדים_</v>
      </c>
      <c r="C120" s="19" t="str">
        <f>_xlfn.XLOOKUP(A120,'החוזים שלי'!$A:$A,'החוזים שלי'!$E:$E)</f>
        <v>לא</v>
      </c>
      <c r="D120" s="19" t="str">
        <f>_xlfn.XLOOKUP(A120,'החוזים שלי'!$A:$A, 'החוזים שלי'!$F:$F)</f>
        <v>לא</v>
      </c>
      <c r="E120" s="19">
        <f>_xlfn.XLOOKUP(A120, 'מונים לחוזים'!$A:$A, 'מונים לחוזים'!$H:$H)</f>
        <v>17</v>
      </c>
      <c r="F120" s="19" t="str">
        <f>_xlfn.XLOOKUP(A120, 'מונים לחוזים'!$A:$A, 'מונים לחוזים'!$L:$L)</f>
        <v>לא</v>
      </c>
    </row>
    <row r="121" spans="1:6" x14ac:dyDescent="0.2">
      <c r="A121" s="20">
        <v>340459848</v>
      </c>
      <c r="B121" s="19" t="str">
        <f>_xlfn.XLOOKUP(A121,'החוזים שלי'!$A:$A,'החוזים שלי'!$B:$B)</f>
        <v>בית כנסת</v>
      </c>
      <c r="C121" s="19" t="str">
        <f>_xlfn.XLOOKUP(A121,'החוזים שלי'!$A:$A,'החוזים שלי'!$E:$E)</f>
        <v>לא</v>
      </c>
      <c r="D121" s="19" t="str">
        <f>_xlfn.XLOOKUP(A121,'החוזים שלי'!$A:$A, 'החוזים שלי'!$F:$F)</f>
        <v>לא</v>
      </c>
      <c r="E121" s="19">
        <f>_xlfn.XLOOKUP(A121, 'מונים לחוזים'!$A:$A, 'מונים לחוזים'!$H:$H)</f>
        <v>17</v>
      </c>
      <c r="F121" s="19" t="str">
        <f>_xlfn.XLOOKUP(A121, 'מונים לחוזים'!$A:$A, 'מונים לחוזים'!$L:$L)</f>
        <v>לא</v>
      </c>
    </row>
    <row r="122" spans="1:6" x14ac:dyDescent="0.2">
      <c r="A122" s="20">
        <v>340459875</v>
      </c>
      <c r="B122" s="19">
        <f>_xlfn.XLOOKUP(A122,'החוזים שלי'!$A:$A,'החוזים שלי'!$B:$B)</f>
        <v>0</v>
      </c>
      <c r="C122" s="19" t="str">
        <f>_xlfn.XLOOKUP(A122,'החוזים שלי'!$A:$A,'החוזים שלי'!$E:$E)</f>
        <v>לא</v>
      </c>
      <c r="D122" s="19" t="str">
        <f>_xlfn.XLOOKUP(A122,'החוזים שלי'!$A:$A, 'החוזים שלי'!$F:$F)</f>
        <v>כן</v>
      </c>
      <c r="E122" s="19">
        <f>_xlfn.XLOOKUP(A122, 'מונים לחוזים'!$A:$A, 'מונים לחוזים'!$H:$H)</f>
        <v>17</v>
      </c>
      <c r="F122" s="19" t="str">
        <f>_xlfn.XLOOKUP(A122, 'מונים לחוזים'!$A:$A, 'מונים לחוזים'!$L:$L)</f>
        <v>כן</v>
      </c>
    </row>
    <row r="123" spans="1:6" x14ac:dyDescent="0.2">
      <c r="A123" s="20">
        <v>340461222</v>
      </c>
      <c r="B123" s="19" t="str">
        <f>_xlfn.XLOOKUP(A123,'החוזים שלי'!$A:$A,'החוזים שלי'!$B:$B)</f>
        <v>שירותי חירום</v>
      </c>
      <c r="C123" s="19" t="str">
        <f>_xlfn.XLOOKUP(A123,'החוזים שלי'!$A:$A,'החוזים שלי'!$E:$E)</f>
        <v>לא</v>
      </c>
      <c r="D123" s="19" t="str">
        <f>_xlfn.XLOOKUP(A123,'החוזים שלי'!$A:$A, 'החוזים שלי'!$F:$F)</f>
        <v>לא</v>
      </c>
      <c r="E123" s="19">
        <f>_xlfn.XLOOKUP(A123, 'מונים לחוזים'!$A:$A, 'מונים לחוזים'!$H:$H)</f>
        <v>17</v>
      </c>
      <c r="F123" s="19" t="str">
        <f>_xlfn.XLOOKUP(A123, 'מונים לחוזים'!$A:$A, 'מונים לחוזים'!$L:$L)</f>
        <v>לא</v>
      </c>
    </row>
    <row r="124" spans="1:6" x14ac:dyDescent="0.2">
      <c r="A124" s="20">
        <v>340461590</v>
      </c>
      <c r="B124" s="19" t="str">
        <f>_xlfn.XLOOKUP(A124,'החוזים שלי'!$A:$A,'החוזים שלי'!$B:$B)</f>
        <v>מועדון קהילתי</v>
      </c>
      <c r="C124" s="19" t="str">
        <f>_xlfn.XLOOKUP(A124,'החוזים שלי'!$A:$A,'החוזים שלי'!$E:$E)</f>
        <v>לא</v>
      </c>
      <c r="D124" s="19" t="str">
        <f>_xlfn.XLOOKUP(A124,'החוזים שלי'!$A:$A, 'החוזים שלי'!$F:$F)</f>
        <v>לא</v>
      </c>
      <c r="E124" s="19">
        <f>_xlfn.XLOOKUP(A124, 'מונים לחוזים'!$A:$A, 'מונים לחוזים'!$H:$H)</f>
        <v>9</v>
      </c>
      <c r="F124" s="19" t="str">
        <f>_xlfn.XLOOKUP(A124, 'מונים לחוזים'!$A:$A, 'מונים לחוזים'!$L:$L)</f>
        <v>לא</v>
      </c>
    </row>
    <row r="125" spans="1:6" x14ac:dyDescent="0.2">
      <c r="A125" s="20">
        <v>340466891</v>
      </c>
      <c r="B125" s="19">
        <f>_xlfn.XLOOKUP(A125,'החוזים שלי'!$A:$A,'החוזים שלי'!$B:$B)</f>
        <v>0</v>
      </c>
      <c r="C125" s="19" t="str">
        <f>_xlfn.XLOOKUP(A125,'החוזים שלי'!$A:$A,'החוזים שלי'!$E:$E)</f>
        <v>כן</v>
      </c>
      <c r="D125" s="19" t="str">
        <f>_xlfn.XLOOKUP(A125,'החוזים שלי'!$A:$A, 'החוזים שלי'!$F:$F)</f>
        <v>לא</v>
      </c>
      <c r="E125" s="19">
        <f>_xlfn.XLOOKUP(A125, 'מונים לחוזים'!$A:$A, 'מונים לחוזים'!$H:$H)</f>
        <v>44</v>
      </c>
      <c r="F125" s="19" t="str">
        <f>_xlfn.XLOOKUP(A125, 'מונים לחוזים'!$A:$A, 'מונים לחוזים'!$L:$L)</f>
        <v>לא</v>
      </c>
    </row>
    <row r="126" spans="1:6" x14ac:dyDescent="0.2">
      <c r="A126" s="20">
        <v>340467669</v>
      </c>
      <c r="B126" s="19">
        <f>_xlfn.XLOOKUP(A126,'החוזים שלי'!$A:$A,'החוזים שלי'!$B:$B)</f>
        <v>0</v>
      </c>
      <c r="C126" s="19" t="str">
        <f>_xlfn.XLOOKUP(A126,'החוזים שלי'!$A:$A,'החוזים שלי'!$E:$E)</f>
        <v>כן</v>
      </c>
      <c r="D126" s="19" t="str">
        <f>_xlfn.XLOOKUP(A126,'החוזים שלי'!$A:$A, 'החוזים שלי'!$F:$F)</f>
        <v>לא</v>
      </c>
      <c r="E126" s="19">
        <f>_xlfn.XLOOKUP(A126, 'מונים לחוזים'!$A:$A, 'מונים לחוזים'!$H:$H)</f>
        <v>55</v>
      </c>
      <c r="F126" s="19" t="str">
        <f>_xlfn.XLOOKUP(A126, 'מונים לחוזים'!$A:$A, 'מונים לחוזים'!$L:$L)</f>
        <v>לא</v>
      </c>
    </row>
    <row r="127" spans="1:6" x14ac:dyDescent="0.2">
      <c r="A127" s="20">
        <v>340468808</v>
      </c>
      <c r="B127" s="19" t="str">
        <f>_xlfn.XLOOKUP(A127,'החוזים שלי'!$A:$A,'החוזים שלי'!$B:$B)</f>
        <v>מ.רחובות עי מס 23</v>
      </c>
      <c r="C127" s="19" t="str">
        <f>_xlfn.XLOOKUP(A127,'החוזים שלי'!$A:$A,'החוזים שלי'!$E:$E)</f>
        <v>כן</v>
      </c>
      <c r="D127" s="19" t="str">
        <f>_xlfn.XLOOKUP(A127,'החוזים שלי'!$A:$A, 'החוזים שלי'!$F:$F)</f>
        <v>לא</v>
      </c>
      <c r="E127" s="19">
        <f>_xlfn.XLOOKUP(A127, 'מונים לחוזים'!$A:$A, 'מונים לחוזים'!$H:$H)</f>
        <v>55</v>
      </c>
      <c r="F127" s="19" t="str">
        <f>_xlfn.XLOOKUP(A127, 'מונים לחוזים'!$A:$A, 'מונים לחוזים'!$L:$L)</f>
        <v>לא</v>
      </c>
    </row>
    <row r="128" spans="1:6" x14ac:dyDescent="0.2">
      <c r="A128" s="20">
        <v>340469213</v>
      </c>
      <c r="B128" s="19" t="str">
        <f>_xlfn.XLOOKUP(A128,'החוזים שלי'!$A:$A,'החוזים שלי'!$B:$B)</f>
        <v>ת.רחובות</v>
      </c>
      <c r="C128" s="19" t="str">
        <f>_xlfn.XLOOKUP(A128,'החוזים שלי'!$A:$A,'החוזים שלי'!$E:$E)</f>
        <v>כן</v>
      </c>
      <c r="D128" s="19" t="str">
        <f>_xlfn.XLOOKUP(A128,'החוזים שלי'!$A:$A, 'החוזים שלי'!$F:$F)</f>
        <v>כן</v>
      </c>
      <c r="E128" s="19">
        <f>_xlfn.XLOOKUP(A128, 'מונים לחוזים'!$A:$A, 'מונים לחוזים'!$H:$H)</f>
        <v>28</v>
      </c>
      <c r="F128" s="19" t="str">
        <f>_xlfn.XLOOKUP(A128, 'מונים לחוזים'!$A:$A, 'מונים לחוזים'!$L:$L)</f>
        <v>כן</v>
      </c>
    </row>
    <row r="129" spans="1:6" x14ac:dyDescent="0.2">
      <c r="A129" s="20">
        <v>340470725</v>
      </c>
      <c r="B129" s="19">
        <f>_xlfn.XLOOKUP(A129,'החוזים שלי'!$A:$A,'החוזים שלי'!$B:$B)</f>
        <v>0</v>
      </c>
      <c r="C129" s="19" t="str">
        <f>_xlfn.XLOOKUP(A129,'החוזים שלי'!$A:$A,'החוזים שלי'!$E:$E)</f>
        <v>כן</v>
      </c>
      <c r="D129" s="19" t="str">
        <f>_xlfn.XLOOKUP(A129,'החוזים שלי'!$A:$A, 'החוזים שלי'!$F:$F)</f>
        <v>כן</v>
      </c>
      <c r="E129" s="19">
        <f>_xlfn.XLOOKUP(A129, 'מונים לחוזים'!$A:$A, 'מונים לחוזים'!$H:$H)</f>
        <v>44</v>
      </c>
      <c r="F129" s="19" t="str">
        <f>_xlfn.XLOOKUP(A129, 'מונים לחוזים'!$A:$A, 'מונים לחוזים'!$L:$L)</f>
        <v>כן</v>
      </c>
    </row>
    <row r="130" spans="1:6" x14ac:dyDescent="0.2">
      <c r="A130" s="20">
        <v>340473927</v>
      </c>
      <c r="B130" s="19">
        <f>_xlfn.XLOOKUP(A130,'החוזים שלי'!$A:$A,'החוזים שלי'!$B:$B)</f>
        <v>0</v>
      </c>
      <c r="C130" s="19" t="str">
        <f>_xlfn.XLOOKUP(A130,'החוזים שלי'!$A:$A,'החוזים שלי'!$E:$E)</f>
        <v>לא</v>
      </c>
      <c r="D130" s="19" t="str">
        <f>_xlfn.XLOOKUP(A130,'החוזים שלי'!$A:$A, 'החוזים שלי'!$F:$F)</f>
        <v>לא</v>
      </c>
      <c r="E130" s="19">
        <f>_xlfn.XLOOKUP(A130, 'מונים לחוזים'!$A:$A, 'מונים לחוזים'!$H:$H)</f>
        <v>44</v>
      </c>
      <c r="F130" s="19" t="str">
        <f>_xlfn.XLOOKUP(A130, 'מונים לחוזים'!$A:$A, 'מונים לחוזים'!$L:$L)</f>
        <v>לא</v>
      </c>
    </row>
    <row r="131" spans="1:6" x14ac:dyDescent="0.2">
      <c r="A131" s="20">
        <v>340474331</v>
      </c>
      <c r="B131" s="19" t="str">
        <f>_xlfn.XLOOKUP(A131,'החוזים שלי'!$A:$A,'החוזים שלי'!$B:$B)</f>
        <v>רמזור</v>
      </c>
      <c r="C131" s="19" t="str">
        <f>_xlfn.XLOOKUP(A131,'החוזים שלי'!$A:$A,'החוזים שלי'!$E:$E)</f>
        <v>כן</v>
      </c>
      <c r="D131" s="19" t="str">
        <f>_xlfn.XLOOKUP(A131,'החוזים שלי'!$A:$A, 'החוזים שלי'!$F:$F)</f>
        <v>כן</v>
      </c>
      <c r="E131" s="19">
        <f>_xlfn.XLOOKUP(A131, 'מונים לחוזים'!$A:$A, 'מונים לחוזים'!$H:$H)</f>
        <v>17</v>
      </c>
      <c r="F131" s="19" t="str">
        <f>_xlfn.XLOOKUP(A131, 'מונים לחוזים'!$A:$A, 'מונים לחוזים'!$L:$L)</f>
        <v>לא</v>
      </c>
    </row>
    <row r="132" spans="1:6" x14ac:dyDescent="0.2">
      <c r="A132" s="20">
        <v>340475561</v>
      </c>
      <c r="B132" s="19">
        <f>_xlfn.XLOOKUP(A132,'החוזים שלי'!$A:$A,'החוזים שלי'!$B:$B)</f>
        <v>0</v>
      </c>
      <c r="C132" s="19" t="str">
        <f>_xlfn.XLOOKUP(A132,'החוזים שלי'!$A:$A,'החוזים שלי'!$E:$E)</f>
        <v>כן</v>
      </c>
      <c r="D132" s="19" t="str">
        <f>_xlfn.XLOOKUP(A132,'החוזים שלי'!$A:$A, 'החוזים שלי'!$F:$F)</f>
        <v>לא</v>
      </c>
      <c r="E132" s="19">
        <f>_xlfn.XLOOKUP(A132, 'מונים לחוזים'!$A:$A, 'מונים לחוזים'!$H:$H)</f>
        <v>44</v>
      </c>
      <c r="F132" s="19" t="str">
        <f>_xlfn.XLOOKUP(A132, 'מונים לחוזים'!$A:$A, 'מונים לחוזים'!$L:$L)</f>
        <v>לא</v>
      </c>
    </row>
    <row r="133" spans="1:6" x14ac:dyDescent="0.2">
      <c r="A133" s="20">
        <v>340475614</v>
      </c>
      <c r="B133" s="19">
        <f>_xlfn.XLOOKUP(A133,'החוזים שלי'!$A:$A,'החוזים שלי'!$B:$B)</f>
        <v>0</v>
      </c>
      <c r="C133" s="19" t="str">
        <f>_xlfn.XLOOKUP(A133,'החוזים שלי'!$A:$A,'החוזים שלי'!$E:$E)</f>
        <v>לא</v>
      </c>
      <c r="D133" s="19" t="str">
        <f>_xlfn.XLOOKUP(A133,'החוזים שלי'!$A:$A, 'החוזים שלי'!$F:$F)</f>
        <v>לא</v>
      </c>
      <c r="E133" s="19">
        <f>_xlfn.XLOOKUP(A133, 'מונים לחוזים'!$A:$A, 'מונים לחוזים'!$H:$H)</f>
        <v>55</v>
      </c>
      <c r="F133" s="19" t="str">
        <f>_xlfn.XLOOKUP(A133, 'מונים לחוזים'!$A:$A, 'מונים לחוזים'!$L:$L)</f>
        <v>לא</v>
      </c>
    </row>
    <row r="134" spans="1:6" x14ac:dyDescent="0.2">
      <c r="A134" s="20">
        <v>340475854</v>
      </c>
      <c r="B134" s="19">
        <f>_xlfn.XLOOKUP(A134,'החוזים שלי'!$A:$A,'החוזים שלי'!$B:$B)</f>
        <v>0</v>
      </c>
      <c r="C134" s="19" t="str">
        <f>_xlfn.XLOOKUP(A134,'החוזים שלי'!$A:$A,'החוזים שלי'!$E:$E)</f>
        <v>כן</v>
      </c>
      <c r="D134" s="19" t="str">
        <f>_xlfn.XLOOKUP(A134,'החוזים שלי'!$A:$A, 'החוזים שלי'!$F:$F)</f>
        <v>לא</v>
      </c>
      <c r="E134" s="19">
        <f>_xlfn.XLOOKUP(A134, 'מונים לחוזים'!$A:$A, 'מונים לחוזים'!$H:$H)</f>
        <v>28</v>
      </c>
      <c r="F134" s="19" t="str">
        <f>_xlfn.XLOOKUP(A134, 'מונים לחוזים'!$A:$A, 'מונים לחוזים'!$L:$L)</f>
        <v>לא</v>
      </c>
    </row>
    <row r="135" spans="1:6" x14ac:dyDescent="0.2">
      <c r="A135" s="20">
        <v>340476086</v>
      </c>
      <c r="B135" s="19" t="str">
        <f>_xlfn.XLOOKUP(A135,'החוזים שלי'!$A:$A,'החוזים שלי'!$B:$B)</f>
        <v>ת. אוטובוס</v>
      </c>
      <c r="C135" s="19" t="str">
        <f>_xlfn.XLOOKUP(A135,'החוזים שלי'!$A:$A,'החוזים שלי'!$E:$E)</f>
        <v>כן</v>
      </c>
      <c r="D135" s="19" t="str">
        <f>_xlfn.XLOOKUP(A135,'החוזים שלי'!$A:$A, 'החוזים שלי'!$F:$F)</f>
        <v>כן</v>
      </c>
      <c r="E135" s="19">
        <f>_xlfn.XLOOKUP(A135, 'מונים לחוזים'!$A:$A, 'מונים לחוזים'!$H:$H)</f>
        <v>55</v>
      </c>
      <c r="F135" s="19" t="str">
        <f>_xlfn.XLOOKUP(A135, 'מונים לחוזים'!$A:$A, 'מונים לחוזים'!$L:$L)</f>
        <v>כן</v>
      </c>
    </row>
    <row r="136" spans="1:6" x14ac:dyDescent="0.2">
      <c r="A136" s="20">
        <v>340476416</v>
      </c>
      <c r="B136" s="19" t="str">
        <f>_xlfn.XLOOKUP(A136,'החוזים שלי'!$A:$A,'החוזים שלי'!$B:$B)</f>
        <v>רמזור</v>
      </c>
      <c r="C136" s="19" t="str">
        <f>_xlfn.XLOOKUP(A136,'החוזים שלי'!$A:$A,'החוזים שלי'!$E:$E)</f>
        <v>לא</v>
      </c>
      <c r="D136" s="19" t="str">
        <f>_xlfn.XLOOKUP(A136,'החוזים שלי'!$A:$A, 'החוזים שלי'!$F:$F)</f>
        <v>לא</v>
      </c>
      <c r="E136" s="19">
        <f>_xlfn.XLOOKUP(A136, 'מונים לחוזים'!$A:$A, 'מונים לחוזים'!$H:$H)</f>
        <v>6</v>
      </c>
      <c r="F136" s="19" t="str">
        <f>_xlfn.XLOOKUP(A136, 'מונים לחוזים'!$A:$A, 'מונים לחוזים'!$L:$L)</f>
        <v>לא</v>
      </c>
    </row>
    <row r="137" spans="1:6" x14ac:dyDescent="0.2">
      <c r="A137" s="20">
        <v>340476435</v>
      </c>
      <c r="B137" s="19">
        <f>_xlfn.XLOOKUP(A137,'החוזים שלי'!$A:$A,'החוזים שלי'!$B:$B)</f>
        <v>0</v>
      </c>
      <c r="C137" s="19" t="str">
        <f>_xlfn.XLOOKUP(A137,'החוזים שלי'!$A:$A,'החוזים שלי'!$E:$E)</f>
        <v>כן</v>
      </c>
      <c r="D137" s="19" t="str">
        <f>_xlfn.XLOOKUP(A137,'החוזים שלי'!$A:$A, 'החוזים שלי'!$F:$F)</f>
        <v>כן</v>
      </c>
      <c r="E137" s="19">
        <f>_xlfn.XLOOKUP(A137, 'מונים לחוזים'!$A:$A, 'מונים לחוזים'!$H:$H)</f>
        <v>55</v>
      </c>
      <c r="F137" s="19" t="str">
        <f>_xlfn.XLOOKUP(A137, 'מונים לחוזים'!$A:$A, 'מונים לחוזים'!$L:$L)</f>
        <v>כן</v>
      </c>
    </row>
    <row r="138" spans="1:6" x14ac:dyDescent="0.2">
      <c r="A138" s="20">
        <v>340476458</v>
      </c>
      <c r="B138" s="19" t="str">
        <f>_xlfn.XLOOKUP(A138,'החוזים שלי'!$A:$A,'החוזים שלי'!$B:$B)</f>
        <v>רמזור</v>
      </c>
      <c r="C138" s="19" t="str">
        <f>_xlfn.XLOOKUP(A138,'החוזים שלי'!$A:$A,'החוזים שלי'!$E:$E)</f>
        <v>לא</v>
      </c>
      <c r="D138" s="19" t="str">
        <f>_xlfn.XLOOKUP(A138,'החוזים שלי'!$A:$A, 'החוזים שלי'!$F:$F)</f>
        <v>לא</v>
      </c>
      <c r="E138" s="19">
        <f>_xlfn.XLOOKUP(A138, 'מונים לחוזים'!$A:$A, 'מונים לחוזים'!$H:$H)</f>
        <v>9</v>
      </c>
      <c r="F138" s="19" t="str">
        <f>_xlfn.XLOOKUP(A138, 'מונים לחוזים'!$A:$A, 'מונים לחוזים'!$L:$L)</f>
        <v>לא</v>
      </c>
    </row>
    <row r="139" spans="1:6" x14ac:dyDescent="0.2">
      <c r="A139" s="20">
        <v>340477773</v>
      </c>
      <c r="B139" s="19">
        <f>_xlfn.XLOOKUP(A139,'החוזים שלי'!$A:$A,'החוזים שלי'!$B:$B)</f>
        <v>0</v>
      </c>
      <c r="C139" s="19" t="str">
        <f>_xlfn.XLOOKUP(A139,'החוזים שלי'!$A:$A,'החוזים שלי'!$E:$E)</f>
        <v>כן</v>
      </c>
      <c r="D139" s="19" t="str">
        <f>_xlfn.XLOOKUP(A139,'החוזים שלי'!$A:$A, 'החוזים שלי'!$F:$F)</f>
        <v>כן</v>
      </c>
      <c r="E139" s="19">
        <f>_xlfn.XLOOKUP(A139, 'מונים לחוזים'!$A:$A, 'מונים לחוזים'!$H:$H)</f>
        <v>87</v>
      </c>
      <c r="F139" s="19" t="str">
        <f>_xlfn.XLOOKUP(A139, 'מונים לחוזים'!$A:$A, 'מונים לחוזים'!$L:$L)</f>
        <v>כן</v>
      </c>
    </row>
    <row r="140" spans="1:6" x14ac:dyDescent="0.2">
      <c r="A140" s="20">
        <v>340478454</v>
      </c>
      <c r="B140" s="19" t="str">
        <f>_xlfn.XLOOKUP(A140,'החוזים שלי'!$A:$A,'החוזים שלי'!$B:$B)</f>
        <v>מאור רחובות</v>
      </c>
      <c r="C140" s="19" t="str">
        <f>_xlfn.XLOOKUP(A140,'החוזים שלי'!$A:$A,'החוזים שלי'!$E:$E)</f>
        <v>כן</v>
      </c>
      <c r="D140" s="19" t="str">
        <f>_xlfn.XLOOKUP(A140,'החוזים שלי'!$A:$A, 'החוזים שלי'!$F:$F)</f>
        <v>לא</v>
      </c>
      <c r="E140" s="19">
        <f>_xlfn.XLOOKUP(A140, 'מונים לחוזים'!$A:$A, 'מונים לחוזים'!$H:$H)</f>
        <v>28</v>
      </c>
      <c r="F140" s="19" t="str">
        <f>_xlfn.XLOOKUP(A140, 'מונים לחוזים'!$A:$A, 'מונים לחוזים'!$L:$L)</f>
        <v>לא</v>
      </c>
    </row>
    <row r="141" spans="1:6" x14ac:dyDescent="0.2">
      <c r="A141" s="20">
        <v>340478671</v>
      </c>
      <c r="B141" s="19" t="str">
        <f>_xlfn.XLOOKUP(A141,'החוזים שלי'!$A:$A,'החוזים שלי'!$B:$B)</f>
        <v>מאור רחובות</v>
      </c>
      <c r="C141" s="19" t="str">
        <f>_xlfn.XLOOKUP(A141,'החוזים שלי'!$A:$A,'החוזים שלי'!$E:$E)</f>
        <v>כן</v>
      </c>
      <c r="D141" s="19" t="str">
        <f>_xlfn.XLOOKUP(A141,'החוזים שלי'!$A:$A, 'החוזים שלי'!$F:$F)</f>
        <v>כן</v>
      </c>
      <c r="E141" s="19">
        <f>_xlfn.XLOOKUP(A141, 'מונים לחוזים'!$A:$A, 'מונים לחוזים'!$H:$H)</f>
        <v>28</v>
      </c>
      <c r="F141" s="19" t="str">
        <f>_xlfn.XLOOKUP(A141, 'מונים לחוזים'!$A:$A, 'מונים לחוזים'!$L:$L)</f>
        <v>כן</v>
      </c>
    </row>
    <row r="142" spans="1:6" x14ac:dyDescent="0.2">
      <c r="A142" s="20">
        <v>340478996</v>
      </c>
      <c r="B142" s="19">
        <f>_xlfn.XLOOKUP(A142,'החוזים שלי'!$A:$A,'החוזים שלי'!$B:$B)</f>
        <v>0</v>
      </c>
      <c r="C142" s="19" t="str">
        <f>_xlfn.XLOOKUP(A142,'החוזים שלי'!$A:$A,'החוזים שלי'!$E:$E)</f>
        <v>כן</v>
      </c>
      <c r="D142" s="19" t="str">
        <f>_xlfn.XLOOKUP(A142,'החוזים שלי'!$A:$A, 'החוזים שלי'!$F:$F)</f>
        <v>לא</v>
      </c>
      <c r="E142" s="19">
        <f>_xlfn.XLOOKUP(A142, 'מונים לחוזים'!$A:$A, 'מונים לחוזים'!$H:$H)</f>
        <v>55</v>
      </c>
      <c r="F142" s="19" t="str">
        <f>_xlfn.XLOOKUP(A142, 'מונים לחוזים'!$A:$A, 'מונים לחוזים'!$L:$L)</f>
        <v>לא</v>
      </c>
    </row>
    <row r="143" spans="1:6" x14ac:dyDescent="0.2">
      <c r="A143" s="20">
        <v>340479217</v>
      </c>
      <c r="B143" s="19">
        <f>_xlfn.XLOOKUP(A143,'החוזים שלי'!$A:$A,'החוזים שלי'!$B:$B)</f>
        <v>0</v>
      </c>
      <c r="C143" s="19" t="str">
        <f>_xlfn.XLOOKUP(A143,'החוזים שלי'!$A:$A,'החוזים שלי'!$E:$E)</f>
        <v>כן</v>
      </c>
      <c r="D143" s="19" t="str">
        <f>_xlfn.XLOOKUP(A143,'החוזים שלי'!$A:$A, 'החוזים שלי'!$F:$F)</f>
        <v>לא</v>
      </c>
      <c r="E143" s="19">
        <f>_xlfn.XLOOKUP(A143, 'מונים לחוזים'!$A:$A, 'מונים לחוזים'!$H:$H)</f>
        <v>69</v>
      </c>
      <c r="F143" s="19" t="str">
        <f>_xlfn.XLOOKUP(A143, 'מונים לחוזים'!$A:$A, 'מונים לחוזים'!$L:$L)</f>
        <v>לא</v>
      </c>
    </row>
    <row r="144" spans="1:6" x14ac:dyDescent="0.2">
      <c r="A144" s="20">
        <v>340479532</v>
      </c>
      <c r="B144" s="19" t="str">
        <f>_xlfn.XLOOKUP(A144,'החוזים שלי'!$A:$A,'החוזים שלי'!$B:$B)</f>
        <v>מאור רחובות</v>
      </c>
      <c r="C144" s="19" t="str">
        <f>_xlfn.XLOOKUP(A144,'החוזים שלי'!$A:$A,'החוזים שלי'!$E:$E)</f>
        <v>כן</v>
      </c>
      <c r="D144" s="19" t="str">
        <f>_xlfn.XLOOKUP(A144,'החוזים שלי'!$A:$A, 'החוזים שלי'!$F:$F)</f>
        <v>כן</v>
      </c>
      <c r="E144" s="19">
        <f>_xlfn.XLOOKUP(A144, 'מונים לחוזים'!$A:$A, 'מונים לחוזים'!$H:$H)</f>
        <v>44</v>
      </c>
      <c r="F144" s="19" t="str">
        <f>_xlfn.XLOOKUP(A144, 'מונים לחוזים'!$A:$A, 'מונים לחוזים'!$L:$L)</f>
        <v>כן</v>
      </c>
    </row>
    <row r="145" spans="1:6" x14ac:dyDescent="0.2">
      <c r="A145" s="20">
        <v>340481069</v>
      </c>
      <c r="B145" s="19">
        <f>_xlfn.XLOOKUP(A145,'החוזים שלי'!$A:$A,'החוזים שלי'!$B:$B)</f>
        <v>0</v>
      </c>
      <c r="C145" s="19" t="str">
        <f>_xlfn.XLOOKUP(A145,'החוזים שלי'!$A:$A,'החוזים שלי'!$E:$E)</f>
        <v>כן</v>
      </c>
      <c r="D145" s="19" t="str">
        <f>_xlfn.XLOOKUP(A145,'החוזים שלי'!$A:$A, 'החוזים שלי'!$F:$F)</f>
        <v>כן</v>
      </c>
      <c r="E145" s="19">
        <f>_xlfn.XLOOKUP(A145, 'מונים לחוזים'!$A:$A, 'מונים לחוזים'!$H:$H)</f>
        <v>28</v>
      </c>
      <c r="F145" s="19" t="str">
        <f>_xlfn.XLOOKUP(A145, 'מונים לחוזים'!$A:$A, 'מונים לחוזים'!$L:$L)</f>
        <v>כן</v>
      </c>
    </row>
    <row r="146" spans="1:6" x14ac:dyDescent="0.2">
      <c r="A146" s="20">
        <v>340481106</v>
      </c>
      <c r="B146" s="19" t="str">
        <f>_xlfn.XLOOKUP(A146,'החוזים שלי'!$A:$A,'החוזים שלי'!$B:$B)</f>
        <v>רמזור</v>
      </c>
      <c r="C146" s="19" t="str">
        <f>_xlfn.XLOOKUP(A146,'החוזים שלי'!$A:$A,'החוזים שלי'!$E:$E)</f>
        <v>כן</v>
      </c>
      <c r="D146" s="19" t="str">
        <f>_xlfn.XLOOKUP(A146,'החוזים שלי'!$A:$A, 'החוזים שלי'!$F:$F)</f>
        <v>כן</v>
      </c>
      <c r="E146" s="19">
        <f>_xlfn.XLOOKUP(A146, 'מונים לחוזים'!$A:$A, 'מונים לחוזים'!$H:$H)</f>
        <v>6</v>
      </c>
      <c r="F146" s="19" t="str">
        <f>_xlfn.XLOOKUP(A146, 'מונים לחוזים'!$A:$A, 'מונים לחוזים'!$L:$L)</f>
        <v>כן</v>
      </c>
    </row>
    <row r="147" spans="1:6" x14ac:dyDescent="0.2">
      <c r="A147" s="20">
        <v>340481145</v>
      </c>
      <c r="B147" s="19">
        <f>_xlfn.XLOOKUP(A147,'החוזים שלי'!$A:$A,'החוזים שלי'!$B:$B)</f>
        <v>0</v>
      </c>
      <c r="C147" s="19" t="str">
        <f>_xlfn.XLOOKUP(A147,'החוזים שלי'!$A:$A,'החוזים שלי'!$E:$E)</f>
        <v>כן</v>
      </c>
      <c r="D147" s="19" t="str">
        <f>_xlfn.XLOOKUP(A147,'החוזים שלי'!$A:$A, 'החוזים שלי'!$F:$F)</f>
        <v>לא</v>
      </c>
      <c r="E147" s="19">
        <f>_xlfn.XLOOKUP(A147, 'מונים לחוזים'!$A:$A, 'מונים לחוזים'!$H:$H)</f>
        <v>111</v>
      </c>
      <c r="F147" s="19" t="str">
        <f>_xlfn.XLOOKUP(A147, 'מונים לחוזים'!$A:$A, 'מונים לחוזים'!$L:$L)</f>
        <v>לא</v>
      </c>
    </row>
    <row r="148" spans="1:6" x14ac:dyDescent="0.2">
      <c r="A148" s="20">
        <v>340481145</v>
      </c>
      <c r="B148" s="19">
        <f>_xlfn.XLOOKUP(A148,'החוזים שלי'!$A:$A,'החוזים שלי'!$B:$B)</f>
        <v>0</v>
      </c>
      <c r="C148" s="19" t="str">
        <f>_xlfn.XLOOKUP(A148,'החוזים שלי'!$A:$A,'החוזים שלי'!$E:$E)</f>
        <v>כן</v>
      </c>
      <c r="D148" s="19" t="str">
        <f>_xlfn.XLOOKUP(A148,'החוזים שלי'!$A:$A, 'החוזים שלי'!$F:$F)</f>
        <v>לא</v>
      </c>
      <c r="E148" s="19">
        <f>_xlfn.XLOOKUP(A148, 'מונים לחוזים'!$A:$A, 'מונים לחוזים'!$H:$H)</f>
        <v>111</v>
      </c>
      <c r="F148" s="19" t="str">
        <f>_xlfn.XLOOKUP(A148, 'מונים לחוזים'!$A:$A, 'מונים לחוזים'!$L:$L)</f>
        <v>לא</v>
      </c>
    </row>
    <row r="149" spans="1:6" x14ac:dyDescent="0.2">
      <c r="A149" s="20">
        <v>340481145</v>
      </c>
      <c r="B149" s="19">
        <f>_xlfn.XLOOKUP(A149,'החוזים שלי'!$A:$A,'החוזים שלי'!$B:$B)</f>
        <v>0</v>
      </c>
      <c r="C149" s="19" t="str">
        <f>_xlfn.XLOOKUP(A149,'החוזים שלי'!$A:$A,'החוזים שלי'!$E:$E)</f>
        <v>כן</v>
      </c>
      <c r="D149" s="19" t="str">
        <f>_xlfn.XLOOKUP(A149,'החוזים שלי'!$A:$A, 'החוזים שלי'!$F:$F)</f>
        <v>לא</v>
      </c>
      <c r="E149" s="19">
        <f>_xlfn.XLOOKUP(A149, 'מונים לחוזים'!$A:$A, 'מונים לחוזים'!$H:$H)</f>
        <v>111</v>
      </c>
      <c r="F149" s="19" t="str">
        <f>_xlfn.XLOOKUP(A149, 'מונים לחוזים'!$A:$A, 'מונים לחוזים'!$L:$L)</f>
        <v>לא</v>
      </c>
    </row>
    <row r="150" spans="1:6" x14ac:dyDescent="0.2">
      <c r="A150" s="20">
        <v>340481176</v>
      </c>
      <c r="B150" s="19">
        <f>_xlfn.XLOOKUP(A150,'החוזים שלי'!$A:$A,'החוזים שלי'!$B:$B)</f>
        <v>0</v>
      </c>
      <c r="C150" s="19" t="str">
        <f>_xlfn.XLOOKUP(A150,'החוזים שלי'!$A:$A,'החוזים שלי'!$E:$E)</f>
        <v>כן</v>
      </c>
      <c r="D150" s="19" t="str">
        <f>_xlfn.XLOOKUP(A150,'החוזים שלי'!$A:$A, 'החוזים שלי'!$F:$F)</f>
        <v>כן</v>
      </c>
      <c r="E150" s="19">
        <f>_xlfn.XLOOKUP(A150, 'מונים לחוזים'!$A:$A, 'מונים לחוזים'!$H:$H)</f>
        <v>55</v>
      </c>
      <c r="F150" s="19" t="str">
        <f>_xlfn.XLOOKUP(A150, 'מונים לחוזים'!$A:$A, 'מונים לחוזים'!$L:$L)</f>
        <v>כן</v>
      </c>
    </row>
    <row r="151" spans="1:6" x14ac:dyDescent="0.2">
      <c r="A151" s="20">
        <v>340481224</v>
      </c>
      <c r="B151" s="19" t="str">
        <f>_xlfn.XLOOKUP(A151,'החוזים שלי'!$A:$A,'החוזים שלי'!$B:$B)</f>
        <v>מאור רחובות</v>
      </c>
      <c r="C151" s="19" t="str">
        <f>_xlfn.XLOOKUP(A151,'החוזים שלי'!$A:$A,'החוזים שלי'!$E:$E)</f>
        <v>לא</v>
      </c>
      <c r="D151" s="19" t="str">
        <f>_xlfn.XLOOKUP(A151,'החוזים שלי'!$A:$A, 'החוזים שלי'!$F:$F)</f>
        <v>לא</v>
      </c>
      <c r="E151" s="19">
        <f>_xlfn.XLOOKUP(A151, 'מונים לחוזים'!$A:$A, 'מונים לחוזים'!$H:$H)</f>
        <v>55</v>
      </c>
      <c r="F151" s="19" t="str">
        <f>_xlfn.XLOOKUP(A151, 'מונים לחוזים'!$A:$A, 'מונים לחוזים'!$L:$L)</f>
        <v>לא</v>
      </c>
    </row>
    <row r="152" spans="1:6" x14ac:dyDescent="0.2">
      <c r="A152" s="20">
        <v>340482249</v>
      </c>
      <c r="B152" s="19" t="str">
        <f>_xlfn.XLOOKUP(A152,'החוזים שלי'!$A:$A,'החוזים שלי'!$B:$B)</f>
        <v>מאור רחובות</v>
      </c>
      <c r="C152" s="19" t="str">
        <f>_xlfn.XLOOKUP(A152,'החוזים שלי'!$A:$A,'החוזים שלי'!$E:$E)</f>
        <v>כן</v>
      </c>
      <c r="D152" s="19" t="str">
        <f>_xlfn.XLOOKUP(A152,'החוזים שלי'!$A:$A, 'החוזים שלי'!$F:$F)</f>
        <v>כן</v>
      </c>
      <c r="E152" s="19">
        <f>_xlfn.XLOOKUP(A152, 'מונים לחוזים'!$A:$A, 'מונים לחוזים'!$H:$H)</f>
        <v>55</v>
      </c>
      <c r="F152" s="19" t="str">
        <f>_xlfn.XLOOKUP(A152, 'מונים לחוזים'!$A:$A, 'מונים לחוזים'!$L:$L)</f>
        <v>כן</v>
      </c>
    </row>
    <row r="153" spans="1:6" x14ac:dyDescent="0.2">
      <c r="A153" s="20">
        <v>340482314</v>
      </c>
      <c r="B153" s="19" t="str">
        <f>_xlfn.XLOOKUP(A153,'החוזים שלי'!$A:$A,'החוזים שלי'!$B:$B)</f>
        <v>בית משפט</v>
      </c>
      <c r="C153" s="19" t="str">
        <f>_xlfn.XLOOKUP(A153,'החוזים שלי'!$A:$A,'החוזים שלי'!$E:$E)</f>
        <v>לא</v>
      </c>
      <c r="D153" s="19" t="str">
        <f>_xlfn.XLOOKUP(A153,'החוזים שלי'!$A:$A, 'החוזים שלי'!$F:$F)</f>
        <v>לא</v>
      </c>
      <c r="E153" s="19">
        <f>_xlfn.XLOOKUP(A153, 'מונים לחוזים'!$A:$A, 'מונים לחוזים'!$H:$H)</f>
        <v>44</v>
      </c>
      <c r="F153" s="19" t="str">
        <f>_xlfn.XLOOKUP(A153, 'מונים לחוזים'!$A:$A, 'מונים לחוזים'!$L:$L)</f>
        <v>לא</v>
      </c>
    </row>
    <row r="154" spans="1:6" x14ac:dyDescent="0.2">
      <c r="A154" s="20">
        <v>340482800</v>
      </c>
      <c r="B154" s="19" t="str">
        <f>_xlfn.XLOOKUP(A154,'החוזים שלי'!$A:$A,'החוזים שלי'!$B:$B)</f>
        <v>מאור רחובות</v>
      </c>
      <c r="C154" s="19" t="str">
        <f>_xlfn.XLOOKUP(A154,'החוזים שלי'!$A:$A,'החוזים שלי'!$E:$E)</f>
        <v>כן</v>
      </c>
      <c r="D154" s="19" t="str">
        <f>_xlfn.XLOOKUP(A154,'החוזים שלי'!$A:$A, 'החוזים שלי'!$F:$F)</f>
        <v>לא</v>
      </c>
      <c r="E154" s="19">
        <f>_xlfn.XLOOKUP(A154, 'מונים לחוזים'!$A:$A, 'מונים לחוזים'!$H:$H)</f>
        <v>55</v>
      </c>
      <c r="F154" s="19" t="str">
        <f>_xlfn.XLOOKUP(A154, 'מונים לחוזים'!$A:$A, 'מונים לחוזים'!$L:$L)</f>
        <v>לא</v>
      </c>
    </row>
    <row r="155" spans="1:6" x14ac:dyDescent="0.2">
      <c r="A155" s="20">
        <v>340482853</v>
      </c>
      <c r="B155" s="19" t="str">
        <f>_xlfn.XLOOKUP(A155,'החוזים שלי'!$A:$A,'החוזים שלי'!$B:$B)</f>
        <v>מאור</v>
      </c>
      <c r="C155" s="19" t="str">
        <f>_xlfn.XLOOKUP(A155,'החוזים שלי'!$A:$A,'החוזים שלי'!$E:$E)</f>
        <v>כן</v>
      </c>
      <c r="D155" s="19" t="str">
        <f>_xlfn.XLOOKUP(A155,'החוזים שלי'!$A:$A, 'החוזים שלי'!$F:$F)</f>
        <v>לא</v>
      </c>
      <c r="E155" s="19">
        <f>_xlfn.XLOOKUP(A155, 'מונים לחוזים'!$A:$A, 'מונים לחוזים'!$H:$H)</f>
        <v>69</v>
      </c>
      <c r="F155" s="19" t="str">
        <f>_xlfn.XLOOKUP(A155, 'מונים לחוזים'!$A:$A, 'מונים לחוזים'!$L:$L)</f>
        <v>לא</v>
      </c>
    </row>
    <row r="156" spans="1:6" x14ac:dyDescent="0.2">
      <c r="A156" s="20">
        <v>340483894</v>
      </c>
      <c r="B156" s="19">
        <f>_xlfn.XLOOKUP(A156,'החוזים שלי'!$A:$A,'החוזים שלי'!$B:$B)</f>
        <v>0</v>
      </c>
      <c r="C156" s="19" t="str">
        <f>_xlfn.XLOOKUP(A156,'החוזים שלי'!$A:$A,'החוזים שלי'!$E:$E)</f>
        <v>כן</v>
      </c>
      <c r="D156" s="19" t="str">
        <f>_xlfn.XLOOKUP(A156,'החוזים שלי'!$A:$A, 'החוזים שלי'!$F:$F)</f>
        <v>כן</v>
      </c>
      <c r="E156" s="19">
        <f>_xlfn.XLOOKUP(A156, 'מונים לחוזים'!$A:$A, 'מונים לחוזים'!$H:$H)</f>
        <v>6</v>
      </c>
      <c r="F156" s="19" t="str">
        <f>_xlfn.XLOOKUP(A156, 'מונים לחוזים'!$A:$A, 'מונים לחוזים'!$L:$L)</f>
        <v>כן</v>
      </c>
    </row>
    <row r="157" spans="1:6" x14ac:dyDescent="0.2">
      <c r="A157" s="20">
        <v>340484294</v>
      </c>
      <c r="B157" s="19" t="str">
        <f>_xlfn.XLOOKUP(A157,'החוזים שלי'!$A:$A,'החוזים שלי'!$B:$B)</f>
        <v>רמזור</v>
      </c>
      <c r="C157" s="19" t="str">
        <f>_xlfn.XLOOKUP(A157,'החוזים שלי'!$A:$A,'החוזים שלי'!$E:$E)</f>
        <v>כן</v>
      </c>
      <c r="D157" s="19" t="str">
        <f>_xlfn.XLOOKUP(A157,'החוזים שלי'!$A:$A, 'החוזים שלי'!$F:$F)</f>
        <v>כן</v>
      </c>
      <c r="E157" s="19">
        <f>_xlfn.XLOOKUP(A157, 'מונים לחוזים'!$A:$A, 'מונים לחוזים'!$H:$H)</f>
        <v>6</v>
      </c>
      <c r="F157" s="19" t="str">
        <f>_xlfn.XLOOKUP(A157, 'מונים לחוזים'!$A:$A, 'מונים לחוזים'!$L:$L)</f>
        <v>כן</v>
      </c>
    </row>
    <row r="158" spans="1:6" x14ac:dyDescent="0.2">
      <c r="A158" s="20">
        <v>340485073</v>
      </c>
      <c r="B158" s="19" t="str">
        <f>_xlfn.XLOOKUP(A158,'החוזים שלי'!$A:$A,'החוזים שלי'!$B:$B)</f>
        <v xml:space="preserve">ביס </v>
      </c>
      <c r="C158" s="19" t="str">
        <f>_xlfn.XLOOKUP(A158,'החוזים שלי'!$A:$A,'החוזים שלי'!$E:$E)</f>
        <v>כן</v>
      </c>
      <c r="D158" s="19" t="str">
        <f>_xlfn.XLOOKUP(A158,'החוזים שלי'!$A:$A, 'החוזים שלי'!$F:$F)</f>
        <v>כן</v>
      </c>
      <c r="E158" s="19">
        <f>_xlfn.XLOOKUP(A158, 'מונים לחוזים'!$A:$A, 'מונים לחוזים'!$H:$H)</f>
        <v>346</v>
      </c>
      <c r="F158" s="19" t="str">
        <f>_xlfn.XLOOKUP(A158, 'מונים לחוזים'!$A:$A, 'מונים לחוזים'!$L:$L)</f>
        <v>כן</v>
      </c>
    </row>
    <row r="159" spans="1:6" x14ac:dyDescent="0.2">
      <c r="A159" s="20">
        <v>340485116</v>
      </c>
      <c r="B159" s="19">
        <f>_xlfn.XLOOKUP(A159,'החוזים שלי'!$A:$A,'החוזים שלי'!$B:$B)</f>
        <v>0</v>
      </c>
      <c r="C159" s="19" t="str">
        <f>_xlfn.XLOOKUP(A159,'החוזים שלי'!$A:$A,'החוזים שלי'!$E:$E)</f>
        <v>כן</v>
      </c>
      <c r="D159" s="19" t="str">
        <f>_xlfn.XLOOKUP(A159,'החוזים שלי'!$A:$A, 'החוזים שלי'!$F:$F)</f>
        <v>לא</v>
      </c>
      <c r="E159" s="19">
        <f>_xlfn.XLOOKUP(A159, 'מונים לחוזים'!$A:$A, 'מונים לחוזים'!$H:$H)</f>
        <v>218</v>
      </c>
      <c r="F159" s="19" t="str">
        <f>_xlfn.XLOOKUP(A159, 'מונים לחוזים'!$A:$A, 'מונים לחוזים'!$L:$L)</f>
        <v>לא</v>
      </c>
    </row>
    <row r="160" spans="1:6" x14ac:dyDescent="0.2">
      <c r="A160" s="20">
        <v>340485613</v>
      </c>
      <c r="B160" s="19" t="str">
        <f>_xlfn.XLOOKUP(A160,'החוזים שלי'!$A:$A,'החוזים שלי'!$B:$B)</f>
        <v>מאור רחובות</v>
      </c>
      <c r="C160" s="19" t="str">
        <f>_xlfn.XLOOKUP(A160,'החוזים שלי'!$A:$A,'החוזים שלי'!$E:$E)</f>
        <v>כן</v>
      </c>
      <c r="D160" s="19" t="str">
        <f>_xlfn.XLOOKUP(A160,'החוזים שלי'!$A:$A, 'החוזים שלי'!$F:$F)</f>
        <v>כן</v>
      </c>
      <c r="E160" s="19">
        <f>_xlfn.XLOOKUP(A160, 'מונים לחוזים'!$A:$A, 'מונים לחוזים'!$H:$H)</f>
        <v>28</v>
      </c>
      <c r="F160" s="19" t="str">
        <f>_xlfn.XLOOKUP(A160, 'מונים לחוזים'!$A:$A, 'מונים לחוזים'!$L:$L)</f>
        <v>כן</v>
      </c>
    </row>
    <row r="161" spans="1:6" x14ac:dyDescent="0.2">
      <c r="A161" s="20">
        <v>340485908</v>
      </c>
      <c r="B161" s="19" t="str">
        <f>_xlfn.XLOOKUP(A161,'החוזים שלי'!$A:$A,'החוזים שלי'!$B:$B)</f>
        <v xml:space="preserve">מימין לגן </v>
      </c>
      <c r="C161" s="19" t="str">
        <f>_xlfn.XLOOKUP(A161,'החוזים שלי'!$A:$A,'החוזים שלי'!$E:$E)</f>
        <v>כן</v>
      </c>
      <c r="D161" s="19" t="str">
        <f>_xlfn.XLOOKUP(A161,'החוזים שלי'!$A:$A, 'החוזים שלי'!$F:$F)</f>
        <v>לא</v>
      </c>
      <c r="E161" s="19">
        <f>_xlfn.XLOOKUP(A161, 'מונים לחוזים'!$A:$A, 'מונים לחוזים'!$H:$H)</f>
        <v>55</v>
      </c>
      <c r="F161" s="19" t="str">
        <f>_xlfn.XLOOKUP(A161, 'מונים לחוזים'!$A:$A, 'מונים לחוזים'!$L:$L)</f>
        <v>לא</v>
      </c>
    </row>
    <row r="162" spans="1:6" x14ac:dyDescent="0.2">
      <c r="A162" s="20">
        <v>340486433</v>
      </c>
      <c r="B162" s="19" t="str">
        <f>_xlfn.XLOOKUP(A162,'החוזים שלי'!$A:$A,'החוזים שלי'!$B:$B)</f>
        <v>גן ילדים</v>
      </c>
      <c r="C162" s="19" t="str">
        <f>_xlfn.XLOOKUP(A162,'החוזים שלי'!$A:$A,'החוזים שלי'!$E:$E)</f>
        <v>לא</v>
      </c>
      <c r="D162" s="19" t="str">
        <f>_xlfn.XLOOKUP(A162,'החוזים שלי'!$A:$A, 'החוזים שלי'!$F:$F)</f>
        <v>לא</v>
      </c>
      <c r="E162" s="19">
        <f>_xlfn.XLOOKUP(A162, 'מונים לחוזים'!$A:$A, 'מונים לחוזים'!$H:$H)</f>
        <v>28</v>
      </c>
      <c r="F162" s="19" t="str">
        <f>_xlfn.XLOOKUP(A162, 'מונים לחוזים'!$A:$A, 'מונים לחוזים'!$L:$L)</f>
        <v>לא</v>
      </c>
    </row>
    <row r="163" spans="1:6" x14ac:dyDescent="0.2">
      <c r="A163" s="20">
        <v>340488439</v>
      </c>
      <c r="B163" s="19" t="str">
        <f>_xlfn.XLOOKUP(A163,'החוזים שלי'!$A:$A,'החוזים שלי'!$B:$B)</f>
        <v xml:space="preserve"> מאור רחובות</v>
      </c>
      <c r="C163" s="19" t="str">
        <f>_xlfn.XLOOKUP(A163,'החוזים שלי'!$A:$A,'החוזים שלי'!$E:$E)</f>
        <v>כן</v>
      </c>
      <c r="D163" s="19" t="str">
        <f>_xlfn.XLOOKUP(A163,'החוזים שלי'!$A:$A, 'החוזים שלי'!$F:$F)</f>
        <v>לא</v>
      </c>
      <c r="E163" s="19">
        <f>_xlfn.XLOOKUP(A163, 'מונים לחוזים'!$A:$A, 'מונים לחוזים'!$H:$H)</f>
        <v>55</v>
      </c>
      <c r="F163" s="19" t="str">
        <f>_xlfn.XLOOKUP(A163, 'מונים לחוזים'!$A:$A, 'מונים לחוזים'!$L:$L)</f>
        <v>לא</v>
      </c>
    </row>
    <row r="164" spans="1:6" x14ac:dyDescent="0.2">
      <c r="A164" s="20">
        <v>340488855</v>
      </c>
      <c r="B164" s="19">
        <f>_xlfn.XLOOKUP(A164,'החוזים שלי'!$A:$A,'החוזים שלי'!$B:$B)</f>
        <v>0</v>
      </c>
      <c r="C164" s="19" t="str">
        <f>_xlfn.XLOOKUP(A164,'החוזים שלי'!$A:$A,'החוזים שלי'!$E:$E)</f>
        <v>כן</v>
      </c>
      <c r="D164" s="19" t="str">
        <f>_xlfn.XLOOKUP(A164,'החוזים שלי'!$A:$A, 'החוזים שלי'!$F:$F)</f>
        <v>כן</v>
      </c>
      <c r="E164" s="19">
        <f>_xlfn.XLOOKUP(A164, 'מונים לחוזים'!$A:$A, 'מונים לחוזים'!$H:$H)</f>
        <v>218</v>
      </c>
      <c r="F164" s="19" t="str">
        <f>_xlfn.XLOOKUP(A164, 'מונים לחוזים'!$A:$A, 'מונים לחוזים'!$L:$L)</f>
        <v>כן</v>
      </c>
    </row>
    <row r="165" spans="1:6" x14ac:dyDescent="0.2">
      <c r="A165" s="20">
        <v>340488993</v>
      </c>
      <c r="B165" s="19" t="str">
        <f>_xlfn.XLOOKUP(A165,'החוזים שלי'!$A:$A,'החוזים שלי'!$B:$B)</f>
        <v>סמינר</v>
      </c>
      <c r="C165" s="19" t="str">
        <f>_xlfn.XLOOKUP(A165,'החוזים שלי'!$A:$A,'החוזים שלי'!$E:$E)</f>
        <v>לא</v>
      </c>
      <c r="D165" s="19" t="str">
        <f>_xlfn.XLOOKUP(A165,'החוזים שלי'!$A:$A, 'החוזים שלי'!$F:$F)</f>
        <v>לא</v>
      </c>
      <c r="E165" s="19">
        <f>_xlfn.XLOOKUP(A165, 'מונים לחוזים'!$A:$A, 'מונים לחוזים'!$H:$H)</f>
        <v>55</v>
      </c>
      <c r="F165" s="19" t="str">
        <f>_xlfn.XLOOKUP(A165, 'מונים לחוזים'!$A:$A, 'מונים לחוזים'!$L:$L)</f>
        <v>לא</v>
      </c>
    </row>
    <row r="166" spans="1:6" x14ac:dyDescent="0.2">
      <c r="A166" s="20">
        <v>340489118</v>
      </c>
      <c r="B166" s="19" t="str">
        <f>_xlfn.XLOOKUP(A166,'החוזים שלי'!$A:$A,'החוזים שלי'!$B:$B)</f>
        <v>בית מרחץ</v>
      </c>
      <c r="C166" s="19" t="str">
        <f>_xlfn.XLOOKUP(A166,'החוזים שלי'!$A:$A,'החוזים שלי'!$E:$E)</f>
        <v>כן</v>
      </c>
      <c r="D166" s="19" t="str">
        <f>_xlfn.XLOOKUP(A166,'החוזים שלי'!$A:$A, 'החוזים שלי'!$F:$F)</f>
        <v>כן</v>
      </c>
      <c r="E166" s="19">
        <f>_xlfn.XLOOKUP(A166, 'מונים לחוזים'!$A:$A, 'מונים לחוזים'!$H:$H)</f>
        <v>173</v>
      </c>
      <c r="F166" s="19" t="str">
        <f>_xlfn.XLOOKUP(A166, 'מונים לחוזים'!$A:$A, 'מונים לחוזים'!$L:$L)</f>
        <v>כן</v>
      </c>
    </row>
    <row r="167" spans="1:6" x14ac:dyDescent="0.2">
      <c r="A167" s="20">
        <v>340489285</v>
      </c>
      <c r="B167" s="19" t="str">
        <f>_xlfn.XLOOKUP(A167,'החוזים שלי'!$A:$A,'החוזים שלי'!$B:$B)</f>
        <v>מאור רחובות</v>
      </c>
      <c r="C167" s="19" t="str">
        <f>_xlfn.XLOOKUP(A167,'החוזים שלי'!$A:$A,'החוזים שלי'!$E:$E)</f>
        <v>כן</v>
      </c>
      <c r="D167" s="19" t="str">
        <f>_xlfn.XLOOKUP(A167,'החוזים שלי'!$A:$A, 'החוזים שלי'!$F:$F)</f>
        <v>לא</v>
      </c>
      <c r="E167" s="19">
        <f>_xlfn.XLOOKUP(A167, 'מונים לחוזים'!$A:$A, 'מונים לחוזים'!$H:$H)</f>
        <v>55</v>
      </c>
      <c r="F167" s="19" t="str">
        <f>_xlfn.XLOOKUP(A167, 'מונים לחוזים'!$A:$A, 'מונים לחוזים'!$L:$L)</f>
        <v>לא</v>
      </c>
    </row>
    <row r="168" spans="1:6" x14ac:dyDescent="0.2">
      <c r="A168" s="20">
        <v>340491845</v>
      </c>
      <c r="B168" s="19">
        <f>_xlfn.XLOOKUP(A168,'החוזים שלי'!$A:$A,'החוזים שלי'!$B:$B)</f>
        <v>0</v>
      </c>
      <c r="C168" s="19" t="str">
        <f>_xlfn.XLOOKUP(A168,'החוזים שלי'!$A:$A,'החוזים שלי'!$E:$E)</f>
        <v>כן</v>
      </c>
      <c r="D168" s="19" t="str">
        <f>_xlfn.XLOOKUP(A168,'החוזים שלי'!$A:$A, 'החוזים שלי'!$F:$F)</f>
        <v>לא</v>
      </c>
      <c r="E168" s="19">
        <f>_xlfn.XLOOKUP(A168, 'מונים לחוזים'!$A:$A, 'מונים לחוזים'!$H:$H)</f>
        <v>436</v>
      </c>
      <c r="F168" s="19" t="str">
        <f>_xlfn.XLOOKUP(A168, 'מונים לחוזים'!$A:$A, 'מונים לחוזים'!$L:$L)</f>
        <v>לא</v>
      </c>
    </row>
    <row r="169" spans="1:6" x14ac:dyDescent="0.2">
      <c r="A169" s="20">
        <v>340492491</v>
      </c>
      <c r="B169" s="19" t="str">
        <f>_xlfn.XLOOKUP(A169,'החוזים שלי'!$A:$A,'החוזים שלי'!$B:$B)</f>
        <v>גן ילדים</v>
      </c>
      <c r="C169" s="19" t="str">
        <f>_xlfn.XLOOKUP(A169,'החוזים שלי'!$A:$A,'החוזים שלי'!$E:$E)</f>
        <v>כן</v>
      </c>
      <c r="D169" s="19" t="str">
        <f>_xlfn.XLOOKUP(A169,'החוזים שלי'!$A:$A, 'החוזים שלי'!$F:$F)</f>
        <v>לא</v>
      </c>
      <c r="E169" s="19">
        <f>_xlfn.XLOOKUP(A169, 'מונים לחוזים'!$A:$A, 'מונים לחוזים'!$H:$H)</f>
        <v>44</v>
      </c>
      <c r="F169" s="19" t="str">
        <f>_xlfn.XLOOKUP(A169, 'מונים לחוזים'!$A:$A, 'מונים לחוזים'!$L:$L)</f>
        <v>לא</v>
      </c>
    </row>
    <row r="170" spans="1:6" x14ac:dyDescent="0.2">
      <c r="A170" s="20">
        <v>340492892</v>
      </c>
      <c r="B170" s="19" t="str">
        <f>_xlfn.XLOOKUP(A170,'החוזים שלי'!$A:$A,'החוזים שלי'!$B:$B)</f>
        <v>גן ילדים</v>
      </c>
      <c r="C170" s="19" t="str">
        <f>_xlfn.XLOOKUP(A170,'החוזים שלי'!$A:$A,'החוזים שלי'!$E:$E)</f>
        <v>כן</v>
      </c>
      <c r="D170" s="19" t="str">
        <f>_xlfn.XLOOKUP(A170,'החוזים שלי'!$A:$A, 'החוזים שלי'!$F:$F)</f>
        <v>לא</v>
      </c>
      <c r="E170" s="19">
        <f>_xlfn.XLOOKUP(A170, 'מונים לחוזים'!$A:$A, 'מונים לחוזים'!$H:$H)</f>
        <v>55</v>
      </c>
      <c r="F170" s="19" t="str">
        <f>_xlfn.XLOOKUP(A170, 'מונים לחוזים'!$A:$A, 'מונים לחוזים'!$L:$L)</f>
        <v>לא</v>
      </c>
    </row>
    <row r="171" spans="1:6" x14ac:dyDescent="0.2">
      <c r="A171" s="20">
        <v>340493399</v>
      </c>
      <c r="B171" s="19">
        <f>_xlfn.XLOOKUP(A171,'החוזים שלי'!$A:$A,'החוזים שלי'!$B:$B)</f>
        <v>0</v>
      </c>
      <c r="C171" s="19" t="str">
        <f>_xlfn.XLOOKUP(A171,'החוזים שלי'!$A:$A,'החוזים שלי'!$E:$E)</f>
        <v>כן</v>
      </c>
      <c r="D171" s="19" t="str">
        <f>_xlfn.XLOOKUP(A171,'החוזים שלי'!$A:$A, 'החוזים שלי'!$F:$F)</f>
        <v>לא</v>
      </c>
      <c r="E171" s="19">
        <f>_xlfn.XLOOKUP(A171, 'מונים לחוזים'!$A:$A, 'מונים לחוזים'!$H:$H)</f>
        <v>173</v>
      </c>
      <c r="F171" s="19" t="str">
        <f>_xlfn.XLOOKUP(A171, 'מונים לחוזים'!$A:$A, 'מונים לחוזים'!$L:$L)</f>
        <v>לא</v>
      </c>
    </row>
    <row r="172" spans="1:6" x14ac:dyDescent="0.2">
      <c r="A172" s="20">
        <v>340494743</v>
      </c>
      <c r="B172" s="19" t="str">
        <f>_xlfn.XLOOKUP(A172,'החוזים שלי'!$A:$A,'החוזים שלי'!$B:$B)</f>
        <v>מקלט</v>
      </c>
      <c r="C172" s="19" t="str">
        <f>_xlfn.XLOOKUP(A172,'החוזים שלי'!$A:$A,'החוזים שלי'!$E:$E)</f>
        <v>כן</v>
      </c>
      <c r="D172" s="19" t="str">
        <f>_xlfn.XLOOKUP(A172,'החוזים שלי'!$A:$A, 'החוזים שלי'!$F:$F)</f>
        <v>לא</v>
      </c>
      <c r="E172" s="19">
        <f>_xlfn.XLOOKUP(A172, 'מונים לחוזים'!$A:$A, 'מונים לחוזים'!$H:$H)</f>
        <v>44</v>
      </c>
      <c r="F172" s="19" t="str">
        <f>_xlfn.XLOOKUP(A172, 'מונים לחוזים'!$A:$A, 'מונים לחוזים'!$L:$L)</f>
        <v>לא</v>
      </c>
    </row>
    <row r="173" spans="1:6" x14ac:dyDescent="0.2">
      <c r="A173" s="20">
        <v>340494917</v>
      </c>
      <c r="B173" s="19" t="str">
        <f>_xlfn.XLOOKUP(A173,'החוזים שלי'!$A:$A,'החוזים שלי'!$B:$B)</f>
        <v>מ.רחובות</v>
      </c>
      <c r="C173" s="19" t="str">
        <f>_xlfn.XLOOKUP(A173,'החוזים שלי'!$A:$A,'החוזים שלי'!$E:$E)</f>
        <v>כן</v>
      </c>
      <c r="D173" s="19" t="str">
        <f>_xlfn.XLOOKUP(A173,'החוזים שלי'!$A:$A, 'החוזים שלי'!$F:$F)</f>
        <v>כן</v>
      </c>
      <c r="E173" s="19">
        <f>_xlfn.XLOOKUP(A173, 'מונים לחוזים'!$A:$A, 'מונים לחוזים'!$H:$H)</f>
        <v>87</v>
      </c>
      <c r="F173" s="19" t="str">
        <f>_xlfn.XLOOKUP(A173, 'מונים לחוזים'!$A:$A, 'מונים לחוזים'!$L:$L)</f>
        <v>כן</v>
      </c>
    </row>
    <row r="174" spans="1:6" x14ac:dyDescent="0.2">
      <c r="A174" s="20">
        <v>340494937</v>
      </c>
      <c r="B174" s="19" t="str">
        <f>_xlfn.XLOOKUP(A174,'החוזים שלי'!$A:$A,'החוזים שלי'!$B:$B)</f>
        <v>מ.רחובות</v>
      </c>
      <c r="C174" s="19" t="str">
        <f>_xlfn.XLOOKUP(A174,'החוזים שלי'!$A:$A,'החוזים שלי'!$E:$E)</f>
        <v>כן</v>
      </c>
      <c r="D174" s="19" t="str">
        <f>_xlfn.XLOOKUP(A174,'החוזים שלי'!$A:$A, 'החוזים שלי'!$F:$F)</f>
        <v>כן</v>
      </c>
      <c r="E174" s="19">
        <f>_xlfn.XLOOKUP(A174, 'מונים לחוזים'!$A:$A, 'מונים לחוזים'!$H:$H)</f>
        <v>28</v>
      </c>
      <c r="F174" s="19" t="str">
        <f>_xlfn.XLOOKUP(A174, 'מונים לחוזים'!$A:$A, 'מונים לחוזים'!$L:$L)</f>
        <v>כן</v>
      </c>
    </row>
    <row r="175" spans="1:6" x14ac:dyDescent="0.2">
      <c r="A175" s="20">
        <v>340495337</v>
      </c>
      <c r="B175" s="19" t="str">
        <f>_xlfn.XLOOKUP(A175,'החוזים שלי'!$A:$A,'החוזים שלי'!$B:$B)</f>
        <v>מאור רחובות</v>
      </c>
      <c r="C175" s="19" t="str">
        <f>_xlfn.XLOOKUP(A175,'החוזים שלי'!$A:$A,'החוזים שלי'!$E:$E)</f>
        <v>כן</v>
      </c>
      <c r="D175" s="19" t="str">
        <f>_xlfn.XLOOKUP(A175,'החוזים שלי'!$A:$A, 'החוזים שלי'!$F:$F)</f>
        <v>לא</v>
      </c>
      <c r="E175" s="19">
        <f>_xlfn.XLOOKUP(A175, 'מונים לחוזים'!$A:$A, 'מונים לחוזים'!$H:$H)</f>
        <v>87</v>
      </c>
      <c r="F175" s="19" t="str">
        <f>_xlfn.XLOOKUP(A175, 'מונים לחוזים'!$A:$A, 'מונים לחוזים'!$L:$L)</f>
        <v>לא</v>
      </c>
    </row>
    <row r="176" spans="1:6" x14ac:dyDescent="0.2">
      <c r="A176" s="20">
        <v>340495811</v>
      </c>
      <c r="B176" s="19" t="str">
        <f>_xlfn.XLOOKUP(A176,'החוזים שלי'!$A:$A,'החוזים שלי'!$B:$B)</f>
        <v>גן ילדים</v>
      </c>
      <c r="C176" s="19" t="str">
        <f>_xlfn.XLOOKUP(A176,'החוזים שלי'!$A:$A,'החוזים שלי'!$E:$E)</f>
        <v>כן</v>
      </c>
      <c r="D176" s="19" t="str">
        <f>_xlfn.XLOOKUP(A176,'החוזים שלי'!$A:$A, 'החוזים שלי'!$F:$F)</f>
        <v>לא</v>
      </c>
      <c r="E176" s="19">
        <f>_xlfn.XLOOKUP(A176, 'מונים לחוזים'!$A:$A, 'מונים לחוזים'!$H:$H)</f>
        <v>28</v>
      </c>
      <c r="F176" s="19" t="str">
        <f>_xlfn.XLOOKUP(A176, 'מונים לחוזים'!$A:$A, 'מונים לחוזים'!$L:$L)</f>
        <v>לא</v>
      </c>
    </row>
    <row r="177" spans="1:6" x14ac:dyDescent="0.2">
      <c r="A177" s="20">
        <v>340495825</v>
      </c>
      <c r="B177" s="19" t="str">
        <f>_xlfn.XLOOKUP(A177,'החוזים שלי'!$A:$A,'החוזים שלי'!$B:$B)</f>
        <v>גן ילדים</v>
      </c>
      <c r="C177" s="19" t="str">
        <f>_xlfn.XLOOKUP(A177,'החוזים שלי'!$A:$A,'החוזים שלי'!$E:$E)</f>
        <v>לא</v>
      </c>
      <c r="D177" s="19" t="str">
        <f>_xlfn.XLOOKUP(A177,'החוזים שלי'!$A:$A, 'החוזים שלי'!$F:$F)</f>
        <v>לא</v>
      </c>
      <c r="E177" s="19">
        <f>_xlfn.XLOOKUP(A177, 'מונים לחוזים'!$A:$A, 'מונים לחוזים'!$H:$H)</f>
        <v>69</v>
      </c>
      <c r="F177" s="19" t="str">
        <f>_xlfn.XLOOKUP(A177, 'מונים לחוזים'!$A:$A, 'מונים לחוזים'!$L:$L)</f>
        <v>לא</v>
      </c>
    </row>
    <row r="178" spans="1:6" x14ac:dyDescent="0.2">
      <c r="A178" s="20">
        <v>340495884</v>
      </c>
      <c r="B178" s="19">
        <f>_xlfn.XLOOKUP(A178,'החוזים שלי'!$A:$A,'החוזים שלי'!$B:$B)</f>
        <v>0</v>
      </c>
      <c r="C178" s="19" t="str">
        <f>_xlfn.XLOOKUP(A178,'החוזים שלי'!$A:$A,'החוזים שלי'!$E:$E)</f>
        <v>כן</v>
      </c>
      <c r="D178" s="19" t="str">
        <f>_xlfn.XLOOKUP(A178,'החוזים שלי'!$A:$A, 'החוזים שלי'!$F:$F)</f>
        <v>לא</v>
      </c>
      <c r="E178" s="19">
        <f>_xlfn.XLOOKUP(A178, 'מונים לחוזים'!$A:$A, 'מונים לחוזים'!$H:$H)</f>
        <v>28</v>
      </c>
      <c r="F178" s="19" t="str">
        <f>_xlfn.XLOOKUP(A178, 'מונים לחוזים'!$A:$A, 'מונים לחוזים'!$L:$L)</f>
        <v>לא</v>
      </c>
    </row>
    <row r="179" spans="1:6" x14ac:dyDescent="0.2">
      <c r="A179" s="20">
        <v>340498825</v>
      </c>
      <c r="B179" s="19">
        <f>_xlfn.XLOOKUP(A179,'החוזים שלי'!$A:$A,'החוזים שלי'!$B:$B)</f>
        <v>0</v>
      </c>
      <c r="C179" s="19" t="str">
        <f>_xlfn.XLOOKUP(A179,'החוזים שלי'!$A:$A,'החוזים שלי'!$E:$E)</f>
        <v>כן</v>
      </c>
      <c r="D179" s="19" t="str">
        <f>_xlfn.XLOOKUP(A179,'החוזים שלי'!$A:$A, 'החוזים שלי'!$F:$F)</f>
        <v>כן</v>
      </c>
      <c r="E179" s="19">
        <f>_xlfn.XLOOKUP(A179, 'מונים לחוזים'!$A:$A, 'מונים לחוזים'!$H:$H)</f>
        <v>630</v>
      </c>
      <c r="F179" s="19" t="str">
        <f>_xlfn.XLOOKUP(A179, 'מונים לחוזים'!$A:$A, 'מונים לחוזים'!$L:$L)</f>
        <v>כן</v>
      </c>
    </row>
    <row r="180" spans="1:6" x14ac:dyDescent="0.2">
      <c r="A180" s="20">
        <v>340499272</v>
      </c>
      <c r="B180" s="19">
        <f>_xlfn.XLOOKUP(A180,'החוזים שלי'!$A:$A,'החוזים שלי'!$B:$B)</f>
        <v>0</v>
      </c>
      <c r="C180" s="19" t="str">
        <f>_xlfn.XLOOKUP(A180,'החוזים שלי'!$A:$A,'החוזים שלי'!$E:$E)</f>
        <v>כן</v>
      </c>
      <c r="D180" s="19" t="str">
        <f>_xlfn.XLOOKUP(A180,'החוזים שלי'!$A:$A, 'החוזים שלי'!$F:$F)</f>
        <v>לא</v>
      </c>
      <c r="E180" s="19">
        <f>_xlfn.XLOOKUP(A180, 'מונים לחוזים'!$A:$A, 'מונים לחוזים'!$H:$H)</f>
        <v>55</v>
      </c>
      <c r="F180" s="19" t="str">
        <f>_xlfn.XLOOKUP(A180, 'מונים לחוזים'!$A:$A, 'מונים לחוזים'!$L:$L)</f>
        <v>לא</v>
      </c>
    </row>
    <row r="181" spans="1:6" x14ac:dyDescent="0.2">
      <c r="A181" s="20">
        <v>340499809</v>
      </c>
      <c r="B181" s="19" t="str">
        <f>_xlfn.XLOOKUP(A181,'החוזים שלי'!$A:$A,'החוזים שלי'!$B:$B)</f>
        <v>גן ילדים</v>
      </c>
      <c r="C181" s="19" t="str">
        <f>_xlfn.XLOOKUP(A181,'החוזים שלי'!$A:$A,'החוזים שלי'!$E:$E)</f>
        <v>לא</v>
      </c>
      <c r="D181" s="19" t="str">
        <f>_xlfn.XLOOKUP(A181,'החוזים שלי'!$A:$A, 'החוזים שלי'!$F:$F)</f>
        <v>לא</v>
      </c>
      <c r="E181" s="19">
        <f>_xlfn.XLOOKUP(A181, 'מונים לחוזים'!$A:$A, 'מונים לחוזים'!$H:$H)</f>
        <v>17</v>
      </c>
      <c r="F181" s="19" t="str">
        <f>_xlfn.XLOOKUP(A181, 'מונים לחוזים'!$A:$A, 'מונים לחוזים'!$L:$L)</f>
        <v>לא</v>
      </c>
    </row>
    <row r="182" spans="1:6" x14ac:dyDescent="0.2">
      <c r="A182" s="20">
        <v>340501486</v>
      </c>
      <c r="B182" s="19" t="str">
        <f>_xlfn.XLOOKUP(A182,'החוזים שלי'!$A:$A,'החוזים שלי'!$B:$B)</f>
        <v>מועדון נוער</v>
      </c>
      <c r="C182" s="19" t="str">
        <f>_xlfn.XLOOKUP(A182,'החוזים שלי'!$A:$A,'החוזים שלי'!$E:$E)</f>
        <v>כן</v>
      </c>
      <c r="D182" s="19" t="str">
        <f>_xlfn.XLOOKUP(A182,'החוזים שלי'!$A:$A, 'החוזים שלי'!$F:$F)</f>
        <v>לא</v>
      </c>
      <c r="E182" s="19">
        <f>_xlfn.XLOOKUP(A182, 'מונים לחוזים'!$A:$A, 'מונים לחוזים'!$H:$H)</f>
        <v>44</v>
      </c>
      <c r="F182" s="19" t="str">
        <f>_xlfn.XLOOKUP(A182, 'מונים לחוזים'!$A:$A, 'מונים לחוזים'!$L:$L)</f>
        <v>לא</v>
      </c>
    </row>
    <row r="183" spans="1:6" x14ac:dyDescent="0.2">
      <c r="A183" s="20">
        <v>340501590</v>
      </c>
      <c r="B183" s="19">
        <f>_xlfn.XLOOKUP(A183,'החוזים שלי'!$A:$A,'החוזים שלי'!$B:$B)</f>
        <v>0</v>
      </c>
      <c r="C183" s="19" t="str">
        <f>_xlfn.XLOOKUP(A183,'החוזים שלי'!$A:$A,'החוזים שלי'!$E:$E)</f>
        <v>כן</v>
      </c>
      <c r="D183" s="19" t="str">
        <f>_xlfn.XLOOKUP(A183,'החוזים שלי'!$A:$A, 'החוזים שלי'!$F:$F)</f>
        <v>כן</v>
      </c>
      <c r="E183" s="19">
        <f>_xlfn.XLOOKUP(A183, 'מונים לחוזים'!$A:$A, 'מונים לחוזים'!$H:$H)</f>
        <v>44</v>
      </c>
      <c r="F183" s="19" t="str">
        <f>_xlfn.XLOOKUP(A183, 'מונים לחוזים'!$A:$A, 'מונים לחוזים'!$L:$L)</f>
        <v>כן</v>
      </c>
    </row>
    <row r="184" spans="1:6" x14ac:dyDescent="0.2">
      <c r="A184" s="20">
        <v>340502274</v>
      </c>
      <c r="B184" s="19">
        <f>_xlfn.XLOOKUP(A184,'החוזים שלי'!$A:$A,'החוזים שלי'!$B:$B)</f>
        <v>0</v>
      </c>
      <c r="C184" s="19" t="str">
        <f>_xlfn.XLOOKUP(A184,'החוזים שלי'!$A:$A,'החוזים שלי'!$E:$E)</f>
        <v>כן</v>
      </c>
      <c r="D184" s="19" t="str">
        <f>_xlfn.XLOOKUP(A184,'החוזים שלי'!$A:$A, 'החוזים שלי'!$F:$F)</f>
        <v>לא</v>
      </c>
      <c r="E184" s="19">
        <f>_xlfn.XLOOKUP(A184, 'מונים לחוזים'!$A:$A, 'מונים לחוזים'!$H:$H)</f>
        <v>218</v>
      </c>
      <c r="F184" s="19" t="str">
        <f>_xlfn.XLOOKUP(A184, 'מונים לחוזים'!$A:$A, 'מונים לחוזים'!$L:$L)</f>
        <v>לא</v>
      </c>
    </row>
    <row r="185" spans="1:6" x14ac:dyDescent="0.2">
      <c r="A185" s="20">
        <v>340502293</v>
      </c>
      <c r="B185" s="19">
        <f>_xlfn.XLOOKUP(A185,'החוזים שלי'!$A:$A,'החוזים שלי'!$B:$B)</f>
        <v>0</v>
      </c>
      <c r="C185" s="19" t="str">
        <f>_xlfn.XLOOKUP(A185,'החוזים שלי'!$A:$A,'החוזים שלי'!$E:$E)</f>
        <v>כן</v>
      </c>
      <c r="D185" s="19" t="str">
        <f>_xlfn.XLOOKUP(A185,'החוזים שלי'!$A:$A, 'החוזים שלי'!$F:$F)</f>
        <v>כן</v>
      </c>
      <c r="E185" s="19">
        <f>_xlfn.XLOOKUP(A185, 'מונים לחוזים'!$A:$A, 'מונים לחוזים'!$H:$H)</f>
        <v>28</v>
      </c>
      <c r="F185" s="19" t="str">
        <f>_xlfn.XLOOKUP(A185, 'מונים לחוזים'!$A:$A, 'מונים לחוזים'!$L:$L)</f>
        <v>כן</v>
      </c>
    </row>
    <row r="186" spans="1:6" x14ac:dyDescent="0.2">
      <c r="A186" s="20">
        <v>340502293</v>
      </c>
      <c r="B186" s="19">
        <f>_xlfn.XLOOKUP(A186,'החוזים שלי'!$A:$A,'החוזים שלי'!$B:$B)</f>
        <v>0</v>
      </c>
      <c r="C186" s="19" t="str">
        <f>_xlfn.XLOOKUP(A186,'החוזים שלי'!$A:$A,'החוזים שלי'!$E:$E)</f>
        <v>כן</v>
      </c>
      <c r="D186" s="19" t="str">
        <f>_xlfn.XLOOKUP(A186,'החוזים שלי'!$A:$A, 'החוזים שלי'!$F:$F)</f>
        <v>כן</v>
      </c>
      <c r="E186" s="19">
        <f>_xlfn.XLOOKUP(A186, 'מונים לחוזים'!$A:$A, 'מונים לחוזים'!$H:$H)</f>
        <v>28</v>
      </c>
      <c r="F186" s="19" t="str">
        <f>_xlfn.XLOOKUP(A186, 'מונים לחוזים'!$A:$A, 'מונים לחוזים'!$L:$L)</f>
        <v>כן</v>
      </c>
    </row>
    <row r="187" spans="1:6" x14ac:dyDescent="0.2">
      <c r="A187" s="20">
        <v>340502428</v>
      </c>
      <c r="B187" s="19">
        <f>_xlfn.XLOOKUP(A187,'החוזים שלי'!$A:$A,'החוזים שלי'!$B:$B)</f>
        <v>0</v>
      </c>
      <c r="C187" s="19" t="str">
        <f>_xlfn.XLOOKUP(A187,'החוזים שלי'!$A:$A,'החוזים שלי'!$E:$E)</f>
        <v>כן</v>
      </c>
      <c r="D187" s="19" t="str">
        <f>_xlfn.XLOOKUP(A187,'החוזים שלי'!$A:$A, 'החוזים שלי'!$F:$F)</f>
        <v>כן</v>
      </c>
      <c r="E187" s="19">
        <f>_xlfn.XLOOKUP(A187, 'מונים לחוזים'!$A:$A, 'מונים לחוזים'!$H:$H)</f>
        <v>55</v>
      </c>
      <c r="F187" s="19" t="str">
        <f>_xlfn.XLOOKUP(A187, 'מונים לחוזים'!$A:$A, 'מונים לחוזים'!$L:$L)</f>
        <v>כן</v>
      </c>
    </row>
    <row r="188" spans="1:6" x14ac:dyDescent="0.2">
      <c r="A188" s="20">
        <v>340503140</v>
      </c>
      <c r="B188" s="19" t="str">
        <f>_xlfn.XLOOKUP(A188,'החוזים שלי'!$A:$A,'החוזים שלי'!$B:$B)</f>
        <v>מאור רחובות</v>
      </c>
      <c r="C188" s="19" t="str">
        <f>_xlfn.XLOOKUP(A188,'החוזים שלי'!$A:$A,'החוזים שלי'!$E:$E)</f>
        <v>כן</v>
      </c>
      <c r="D188" s="19" t="str">
        <f>_xlfn.XLOOKUP(A188,'החוזים שלי'!$A:$A, 'החוזים שלי'!$F:$F)</f>
        <v>לא</v>
      </c>
      <c r="E188" s="19">
        <f>_xlfn.XLOOKUP(A188, 'מונים לחוזים'!$A:$A, 'מונים לחוזים'!$H:$H)</f>
        <v>55</v>
      </c>
      <c r="F188" s="19" t="str">
        <f>_xlfn.XLOOKUP(A188, 'מונים לחוזים'!$A:$A, 'מונים לחוזים'!$L:$L)</f>
        <v>לא</v>
      </c>
    </row>
    <row r="189" spans="1:6" x14ac:dyDescent="0.2">
      <c r="A189" s="20">
        <v>340503711</v>
      </c>
      <c r="B189" s="19" t="str">
        <f>_xlfn.XLOOKUP(A189,'החוזים שלי'!$A:$A,'החוזים שלי'!$B:$B)</f>
        <v>תלמוד תורה</v>
      </c>
      <c r="C189" s="19" t="str">
        <f>_xlfn.XLOOKUP(A189,'החוזים שלי'!$A:$A,'החוזים שלי'!$E:$E)</f>
        <v>כן</v>
      </c>
      <c r="D189" s="19" t="str">
        <f>_xlfn.XLOOKUP(A189,'החוזים שלי'!$A:$A, 'החוזים שלי'!$F:$F)</f>
        <v>לא</v>
      </c>
      <c r="E189" s="19">
        <f>_xlfn.XLOOKUP(A189, 'מונים לחוזים'!$A:$A, 'מונים לחוזים'!$H:$H)</f>
        <v>111</v>
      </c>
      <c r="F189" s="19" t="str">
        <f>_xlfn.XLOOKUP(A189, 'מונים לחוזים'!$A:$A, 'מונים לחוזים'!$L:$L)</f>
        <v>לא</v>
      </c>
    </row>
    <row r="190" spans="1:6" x14ac:dyDescent="0.2">
      <c r="A190" s="20">
        <v>340504007</v>
      </c>
      <c r="B190" s="19" t="str">
        <f>_xlfn.XLOOKUP(A190,'החוזים שלי'!$A:$A,'החוזים שלי'!$B:$B)</f>
        <v>מועדון גיל הזהב</v>
      </c>
      <c r="C190" s="19" t="str">
        <f>_xlfn.XLOOKUP(A190,'החוזים שלי'!$A:$A,'החוזים שלי'!$E:$E)</f>
        <v>לא</v>
      </c>
      <c r="D190" s="19" t="str">
        <f>_xlfn.XLOOKUP(A190,'החוזים שלי'!$A:$A, 'החוזים שלי'!$F:$F)</f>
        <v>לא</v>
      </c>
      <c r="E190" s="19">
        <f>_xlfn.XLOOKUP(A190, 'מונים לחוזים'!$A:$A, 'מונים לחוזים'!$H:$H)</f>
        <v>17</v>
      </c>
      <c r="F190" s="19" t="str">
        <f>_xlfn.XLOOKUP(A190, 'מונים לחוזים'!$A:$A, 'מונים לחוזים'!$L:$L)</f>
        <v>לא</v>
      </c>
    </row>
    <row r="191" spans="1:6" x14ac:dyDescent="0.2">
      <c r="A191" s="20">
        <v>340504270</v>
      </c>
      <c r="B191" s="19" t="str">
        <f>_xlfn.XLOOKUP(A191,'החוזים שלי'!$A:$A,'החוזים שלי'!$B:$B)</f>
        <v>רמזור</v>
      </c>
      <c r="C191" s="19" t="str">
        <f>_xlfn.XLOOKUP(A191,'החוזים שלי'!$A:$A,'החוזים שלי'!$E:$E)</f>
        <v>כן</v>
      </c>
      <c r="D191" s="19" t="str">
        <f>_xlfn.XLOOKUP(A191,'החוזים שלי'!$A:$A, 'החוזים שלי'!$F:$F)</f>
        <v>לא</v>
      </c>
      <c r="E191" s="19">
        <f>_xlfn.XLOOKUP(A191, 'מונים לחוזים'!$A:$A, 'מונים לחוזים'!$H:$H)</f>
        <v>69</v>
      </c>
      <c r="F191" s="19" t="str">
        <f>_xlfn.XLOOKUP(A191, 'מונים לחוזים'!$A:$A, 'מונים לחוזים'!$L:$L)</f>
        <v>לא</v>
      </c>
    </row>
    <row r="192" spans="1:6" x14ac:dyDescent="0.2">
      <c r="A192" s="20">
        <v>340504273</v>
      </c>
      <c r="B192" s="19">
        <f>_xlfn.XLOOKUP(A192,'החוזים שלי'!$A:$A,'החוזים שלי'!$B:$B)</f>
        <v>0</v>
      </c>
      <c r="C192" s="19" t="str">
        <f>_xlfn.XLOOKUP(A192,'החוזים שלי'!$A:$A,'החוזים שלי'!$E:$E)</f>
        <v>כן</v>
      </c>
      <c r="D192" s="19" t="str">
        <f>_xlfn.XLOOKUP(A192,'החוזים שלי'!$A:$A, 'החוזים שלי'!$F:$F)</f>
        <v>לא</v>
      </c>
      <c r="E192" s="19">
        <f>_xlfn.XLOOKUP(A192, 'מונים לחוזים'!$A:$A, 'מונים לחוזים'!$H:$H)</f>
        <v>69</v>
      </c>
      <c r="F192" s="19" t="str">
        <f>_xlfn.XLOOKUP(A192, 'מונים לחוזים'!$A:$A, 'מונים לחוזים'!$L:$L)</f>
        <v>לא</v>
      </c>
    </row>
    <row r="193" spans="1:6" x14ac:dyDescent="0.2">
      <c r="A193" s="20">
        <v>340505076</v>
      </c>
      <c r="B193" s="19" t="str">
        <f>_xlfn.XLOOKUP(A193,'החוזים שלי'!$A:$A,'החוזים שלי'!$B:$B)</f>
        <v>מ.רחובות</v>
      </c>
      <c r="C193" s="19" t="str">
        <f>_xlfn.XLOOKUP(A193,'החוזים שלי'!$A:$A,'החוזים שלי'!$E:$E)</f>
        <v>כן</v>
      </c>
      <c r="D193" s="19" t="str">
        <f>_xlfn.XLOOKUP(A193,'החוזים שלי'!$A:$A, 'החוזים שלי'!$F:$F)</f>
        <v>כן</v>
      </c>
      <c r="E193" s="19">
        <f>_xlfn.XLOOKUP(A193, 'מונים לחוזים'!$A:$A, 'מונים לחוזים'!$H:$H)</f>
        <v>28</v>
      </c>
      <c r="F193" s="19" t="str">
        <f>_xlfn.XLOOKUP(A193, 'מונים לחוזים'!$A:$A, 'מונים לחוזים'!$L:$L)</f>
        <v>כן</v>
      </c>
    </row>
    <row r="194" spans="1:6" x14ac:dyDescent="0.2">
      <c r="A194" s="20">
        <v>340505776</v>
      </c>
      <c r="B194" s="19" t="str">
        <f>_xlfn.XLOOKUP(A194,'החוזים שלי'!$A:$A,'החוזים שלי'!$B:$B)</f>
        <v>טיפת חלב</v>
      </c>
      <c r="C194" s="19" t="str">
        <f>_xlfn.XLOOKUP(A194,'החוזים שלי'!$A:$A,'החוזים שלי'!$E:$E)</f>
        <v>לא</v>
      </c>
      <c r="D194" s="19" t="str">
        <f>_xlfn.XLOOKUP(A194,'החוזים שלי'!$A:$A, 'החוזים שלי'!$F:$F)</f>
        <v>לא</v>
      </c>
      <c r="E194" s="19">
        <f>_xlfn.XLOOKUP(A194, 'מונים לחוזים'!$A:$A, 'מונים לחוזים'!$H:$H)</f>
        <v>55</v>
      </c>
      <c r="F194" s="19" t="str">
        <f>_xlfn.XLOOKUP(A194, 'מונים לחוזים'!$A:$A, 'מונים לחוזים'!$L:$L)</f>
        <v>לא</v>
      </c>
    </row>
    <row r="195" spans="1:6" x14ac:dyDescent="0.2">
      <c r="A195" s="20">
        <v>340509092</v>
      </c>
      <c r="B195" s="19" t="str">
        <f>_xlfn.XLOOKUP(A195,'החוזים שלי'!$A:$A,'החוזים שלי'!$B:$B)</f>
        <v>טיפת חלב</v>
      </c>
      <c r="C195" s="19" t="str">
        <f>_xlfn.XLOOKUP(A195,'החוזים שלי'!$A:$A,'החוזים שלי'!$E:$E)</f>
        <v>לא</v>
      </c>
      <c r="D195" s="19" t="str">
        <f>_xlfn.XLOOKUP(A195,'החוזים שלי'!$A:$A, 'החוזים שלי'!$F:$F)</f>
        <v>לא</v>
      </c>
      <c r="E195" s="19">
        <f>_xlfn.XLOOKUP(A195, 'מונים לחוזים'!$A:$A, 'מונים לחוזים'!$H:$H)</f>
        <v>17</v>
      </c>
      <c r="F195" s="19" t="str">
        <f>_xlfn.XLOOKUP(A195, 'מונים לחוזים'!$A:$A, 'מונים לחוזים'!$L:$L)</f>
        <v>לא</v>
      </c>
    </row>
    <row r="196" spans="1:6" x14ac:dyDescent="0.2">
      <c r="A196" s="20">
        <v>340510078</v>
      </c>
      <c r="B196" s="19" t="str">
        <f>_xlfn.XLOOKUP(A196,'החוזים שלי'!$A:$A,'החוזים שלי'!$B:$B)</f>
        <v>מאור רחובות</v>
      </c>
      <c r="C196" s="19" t="str">
        <f>_xlfn.XLOOKUP(A196,'החוזים שלי'!$A:$A,'החוזים שלי'!$E:$E)</f>
        <v>כן</v>
      </c>
      <c r="D196" s="19" t="str">
        <f>_xlfn.XLOOKUP(A196,'החוזים שלי'!$A:$A, 'החוזים שלי'!$F:$F)</f>
        <v>כן</v>
      </c>
      <c r="E196" s="19">
        <f>_xlfn.XLOOKUP(A196, 'מונים לחוזים'!$A:$A, 'מונים לחוזים'!$H:$H)</f>
        <v>44</v>
      </c>
      <c r="F196" s="19" t="str">
        <f>_xlfn.XLOOKUP(A196, 'מונים לחוזים'!$A:$A, 'מונים לחוזים'!$L:$L)</f>
        <v>כן</v>
      </c>
    </row>
    <row r="197" spans="1:6" x14ac:dyDescent="0.2">
      <c r="A197" s="20">
        <v>340510334</v>
      </c>
      <c r="B197" s="19" t="str">
        <f>_xlfn.XLOOKUP(A197,'החוזים שלי'!$A:$A,'החוזים שלי'!$B:$B)</f>
        <v xml:space="preserve">גן </v>
      </c>
      <c r="C197" s="19" t="str">
        <f>_xlfn.XLOOKUP(A197,'החוזים שלי'!$A:$A,'החוזים שלי'!$E:$E)</f>
        <v>לא</v>
      </c>
      <c r="D197" s="19" t="str">
        <f>_xlfn.XLOOKUP(A197,'החוזים שלי'!$A:$A, 'החוזים שלי'!$F:$F)</f>
        <v>לא</v>
      </c>
      <c r="E197" s="19">
        <f>_xlfn.XLOOKUP(A197, 'מונים לחוזים'!$A:$A, 'מונים לחוזים'!$H:$H)</f>
        <v>17</v>
      </c>
      <c r="F197" s="19" t="str">
        <f>_xlfn.XLOOKUP(A197, 'מונים לחוזים'!$A:$A, 'מונים לחוזים'!$L:$L)</f>
        <v>לא</v>
      </c>
    </row>
    <row r="198" spans="1:6" x14ac:dyDescent="0.2">
      <c r="A198" s="20">
        <v>340511784</v>
      </c>
      <c r="B198" s="19" t="str">
        <f>_xlfn.XLOOKUP(A198,'החוזים שלי'!$A:$A,'החוזים שלי'!$B:$B)</f>
        <v>גן ילדים</v>
      </c>
      <c r="C198" s="19" t="str">
        <f>_xlfn.XLOOKUP(A198,'החוזים שלי'!$A:$A,'החוזים שלי'!$E:$E)</f>
        <v>לא</v>
      </c>
      <c r="D198" s="19" t="str">
        <f>_xlfn.XLOOKUP(A198,'החוזים שלי'!$A:$A, 'החוזים שלי'!$F:$F)</f>
        <v>לא</v>
      </c>
      <c r="E198" s="19">
        <f>_xlfn.XLOOKUP(A198, 'מונים לחוזים'!$A:$A, 'מונים לחוזים'!$H:$H)</f>
        <v>28</v>
      </c>
      <c r="F198" s="19" t="str">
        <f>_xlfn.XLOOKUP(A198, 'מונים לחוזים'!$A:$A, 'מונים לחוזים'!$L:$L)</f>
        <v>לא</v>
      </c>
    </row>
    <row r="199" spans="1:6" x14ac:dyDescent="0.2">
      <c r="A199" s="20">
        <v>340512592</v>
      </c>
      <c r="B199" s="19" t="str">
        <f>_xlfn.XLOOKUP(A199,'החוזים שלי'!$A:$A,'החוזים שלי'!$B:$B)</f>
        <v>רמזור</v>
      </c>
      <c r="C199" s="19" t="str">
        <f>_xlfn.XLOOKUP(A199,'החוזים שלי'!$A:$A,'החוזים שלי'!$E:$E)</f>
        <v>כן</v>
      </c>
      <c r="D199" s="19" t="str">
        <f>_xlfn.XLOOKUP(A199,'החוזים שלי'!$A:$A, 'החוזים שלי'!$F:$F)</f>
        <v>כן</v>
      </c>
      <c r="E199" s="19">
        <f>_xlfn.XLOOKUP(A199, 'מונים לחוזים'!$A:$A, 'מונים לחוזים'!$H:$H)</f>
        <v>9</v>
      </c>
      <c r="F199" s="19" t="str">
        <f>_xlfn.XLOOKUP(A199, 'מונים לחוזים'!$A:$A, 'מונים לחוזים'!$L:$L)</f>
        <v>כן</v>
      </c>
    </row>
    <row r="200" spans="1:6" x14ac:dyDescent="0.2">
      <c r="A200" s="20">
        <v>340513674</v>
      </c>
      <c r="B200" s="19">
        <f>_xlfn.XLOOKUP(A200,'החוזים שלי'!$A:$A,'החוזים שלי'!$B:$B)</f>
        <v>0</v>
      </c>
      <c r="C200" s="19" t="str">
        <f>_xlfn.XLOOKUP(A200,'החוזים שלי'!$A:$A,'החוזים שלי'!$E:$E)</f>
        <v>כן</v>
      </c>
      <c r="D200" s="19" t="str">
        <f>_xlfn.XLOOKUP(A200,'החוזים שלי'!$A:$A, 'החוזים שלי'!$F:$F)</f>
        <v>לא</v>
      </c>
      <c r="E200" s="19">
        <f>_xlfn.XLOOKUP(A200, 'מונים לחוזים'!$A:$A, 'מונים לחוזים'!$H:$H)</f>
        <v>173</v>
      </c>
      <c r="F200" s="19" t="str">
        <f>_xlfn.XLOOKUP(A200, 'מונים לחוזים'!$A:$A, 'מונים לחוזים'!$L:$L)</f>
        <v>לא</v>
      </c>
    </row>
    <row r="201" spans="1:6" x14ac:dyDescent="0.2">
      <c r="A201" s="20">
        <v>340514568</v>
      </c>
      <c r="B201" s="19" t="str">
        <f>_xlfn.XLOOKUP(A201,'החוזים שלי'!$A:$A,'החוזים שלי'!$B:$B)</f>
        <v>מועדון עירוני המונה בפילר</v>
      </c>
      <c r="C201" s="19" t="str">
        <f>_xlfn.XLOOKUP(A201,'החוזים שלי'!$A:$A,'החוזים שלי'!$E:$E)</f>
        <v>לא</v>
      </c>
      <c r="D201" s="19" t="str">
        <f>_xlfn.XLOOKUP(A201,'החוזים שלי'!$A:$A, 'החוזים שלי'!$F:$F)</f>
        <v>לא</v>
      </c>
      <c r="E201" s="19">
        <f>_xlfn.XLOOKUP(A201, 'מונים לחוזים'!$A:$A, 'מונים לחוזים'!$H:$H)</f>
        <v>28</v>
      </c>
      <c r="F201" s="19" t="str">
        <f>_xlfn.XLOOKUP(A201, 'מונים לחוזים'!$A:$A, 'מונים לחוזים'!$L:$L)</f>
        <v>לא</v>
      </c>
    </row>
    <row r="202" spans="1:6" x14ac:dyDescent="0.2">
      <c r="A202" s="20">
        <v>340514676</v>
      </c>
      <c r="B202" s="19">
        <f>_xlfn.XLOOKUP(A202,'החוזים שלי'!$A:$A,'החוזים שלי'!$B:$B)</f>
        <v>0</v>
      </c>
      <c r="C202" s="19" t="str">
        <f>_xlfn.XLOOKUP(A202,'החוזים שלי'!$A:$A,'החוזים שלי'!$E:$E)</f>
        <v>לא</v>
      </c>
      <c r="D202" s="19" t="str">
        <f>_xlfn.XLOOKUP(A202,'החוזים שלי'!$A:$A, 'החוזים שלי'!$F:$F)</f>
        <v>לא</v>
      </c>
      <c r="E202" s="19">
        <f>_xlfn.XLOOKUP(A202, 'מונים לחוזים'!$A:$A, 'מונים לחוזים'!$H:$H)</f>
        <v>9</v>
      </c>
      <c r="F202" s="19" t="str">
        <f>_xlfn.XLOOKUP(A202, 'מונים לחוזים'!$A:$A, 'מונים לחוזים'!$L:$L)</f>
        <v>לא</v>
      </c>
    </row>
    <row r="203" spans="1:6" x14ac:dyDescent="0.2">
      <c r="A203" s="20">
        <v>340517521</v>
      </c>
      <c r="B203" s="19" t="str">
        <f>_xlfn.XLOOKUP(A203,'החוזים שלי'!$A:$A,'החוזים שלי'!$B:$B)</f>
        <v>מתנס</v>
      </c>
      <c r="C203" s="19" t="str">
        <f>_xlfn.XLOOKUP(A203,'החוזים שלי'!$A:$A,'החוזים שלי'!$E:$E)</f>
        <v>כן</v>
      </c>
      <c r="D203" s="19" t="str">
        <f>_xlfn.XLOOKUP(A203,'החוזים שלי'!$A:$A, 'החוזים שלי'!$F:$F)</f>
        <v>לא</v>
      </c>
      <c r="E203" s="19">
        <f>_xlfn.XLOOKUP(A203, 'מונים לחוזים'!$A:$A, 'מונים לחוזים'!$H:$H)</f>
        <v>87</v>
      </c>
      <c r="F203" s="19" t="str">
        <f>_xlfn.XLOOKUP(A203, 'מונים לחוזים'!$A:$A, 'מונים לחוזים'!$L:$L)</f>
        <v>לא</v>
      </c>
    </row>
    <row r="204" spans="1:6" x14ac:dyDescent="0.2">
      <c r="A204" s="20">
        <v>340517813</v>
      </c>
      <c r="B204" s="19">
        <f>_xlfn.XLOOKUP(A204,'החוזים שלי'!$A:$A,'החוזים שלי'!$B:$B)</f>
        <v>0</v>
      </c>
      <c r="C204" s="19" t="str">
        <f>_xlfn.XLOOKUP(A204,'החוזים שלי'!$A:$A,'החוזים שלי'!$E:$E)</f>
        <v>כן</v>
      </c>
      <c r="D204" s="19" t="str">
        <f>_xlfn.XLOOKUP(A204,'החוזים שלי'!$A:$A, 'החוזים שלי'!$F:$F)</f>
        <v>כן</v>
      </c>
      <c r="E204" s="19">
        <f>_xlfn.XLOOKUP(A204, 'מונים לחוזים'!$A:$A, 'מונים לחוזים'!$H:$H)</f>
        <v>630</v>
      </c>
      <c r="F204" s="19" t="str">
        <f>_xlfn.XLOOKUP(A204, 'מונים לחוזים'!$A:$A, 'מונים לחוזים'!$L:$L)</f>
        <v>כן</v>
      </c>
    </row>
    <row r="205" spans="1:6" x14ac:dyDescent="0.2">
      <c r="A205" s="20">
        <v>340518143</v>
      </c>
      <c r="B205" s="19" t="str">
        <f>_xlfn.XLOOKUP(A205,'החוזים שלי'!$A:$A,'החוזים שלי'!$B:$B)</f>
        <v>מרכזיית מאור-גן ציבורי</v>
      </c>
      <c r="C205" s="19" t="str">
        <f>_xlfn.XLOOKUP(A205,'החוזים שלי'!$A:$A,'החוזים שלי'!$E:$E)</f>
        <v>כן</v>
      </c>
      <c r="D205" s="19" t="str">
        <f>_xlfn.XLOOKUP(A205,'החוזים שלי'!$A:$A, 'החוזים שלי'!$F:$F)</f>
        <v>לא</v>
      </c>
      <c r="E205" s="19">
        <f>_xlfn.XLOOKUP(A205, 'מונים לחוזים'!$A:$A, 'מונים לחוזים'!$H:$H)</f>
        <v>55</v>
      </c>
      <c r="F205" s="19" t="str">
        <f>_xlfn.XLOOKUP(A205, 'מונים לחוזים'!$A:$A, 'מונים לחוזים'!$L:$L)</f>
        <v>לא</v>
      </c>
    </row>
    <row r="206" spans="1:6" x14ac:dyDescent="0.2">
      <c r="A206" s="20">
        <v>340520782</v>
      </c>
      <c r="B206" s="19" t="str">
        <f>_xlfn.XLOOKUP(A206,'החוזים שלי'!$A:$A,'החוזים שלי'!$B:$B)</f>
        <v xml:space="preserve">בית ספר סמינר </v>
      </c>
      <c r="C206" s="19" t="str">
        <f>_xlfn.XLOOKUP(A206,'החוזים שלי'!$A:$A,'החוזים שלי'!$E:$E)</f>
        <v>כן</v>
      </c>
      <c r="D206" s="19" t="str">
        <f>_xlfn.XLOOKUP(A206,'החוזים שלי'!$A:$A, 'החוזים שלי'!$F:$F)</f>
        <v>לא</v>
      </c>
      <c r="E206" s="19">
        <f>_xlfn.XLOOKUP(A206, 'מונים לחוזים'!$A:$A, 'מונים לחוזים'!$H:$H)</f>
        <v>111</v>
      </c>
      <c r="F206" s="19" t="str">
        <f>_xlfn.XLOOKUP(A206, 'מונים לחוזים'!$A:$A, 'מונים לחוזים'!$L:$L)</f>
        <v>לא</v>
      </c>
    </row>
    <row r="207" spans="1:6" x14ac:dyDescent="0.2">
      <c r="A207" s="20">
        <v>340521045</v>
      </c>
      <c r="B207" s="19" t="str">
        <f>_xlfn.XLOOKUP(A207,'החוזים שלי'!$A:$A,'החוזים שלי'!$B:$B)</f>
        <v xml:space="preserve">גן </v>
      </c>
      <c r="C207" s="19" t="str">
        <f>_xlfn.XLOOKUP(A207,'החוזים שלי'!$A:$A,'החוזים שלי'!$E:$E)</f>
        <v>כן</v>
      </c>
      <c r="D207" s="19" t="str">
        <f>_xlfn.XLOOKUP(A207,'החוזים שלי'!$A:$A, 'החוזים שלי'!$F:$F)</f>
        <v>לא</v>
      </c>
      <c r="E207" s="19">
        <f>_xlfn.XLOOKUP(A207, 'מונים לחוזים'!$A:$A, 'מונים לחוזים'!$H:$H)</f>
        <v>17</v>
      </c>
      <c r="F207" s="19" t="str">
        <f>_xlfn.XLOOKUP(A207, 'מונים לחוזים'!$A:$A, 'מונים לחוזים'!$L:$L)</f>
        <v>לא</v>
      </c>
    </row>
    <row r="208" spans="1:6" x14ac:dyDescent="0.2">
      <c r="A208" s="20">
        <v>340521057</v>
      </c>
      <c r="B208" s="19" t="str">
        <f>_xlfn.XLOOKUP(A208,'החוזים שלי'!$A:$A,'החוזים שלי'!$B:$B)</f>
        <v xml:space="preserve">גן </v>
      </c>
      <c r="C208" s="19" t="str">
        <f>_xlfn.XLOOKUP(A208,'החוזים שלי'!$A:$A,'החוזים שלי'!$E:$E)</f>
        <v>לא</v>
      </c>
      <c r="D208" s="19" t="str">
        <f>_xlfn.XLOOKUP(A208,'החוזים שלי'!$A:$A, 'החוזים שלי'!$F:$F)</f>
        <v>לא</v>
      </c>
      <c r="E208" s="19">
        <f>_xlfn.XLOOKUP(A208, 'מונים לחוזים'!$A:$A, 'מונים לחוזים'!$H:$H)</f>
        <v>17</v>
      </c>
      <c r="F208" s="19" t="str">
        <f>_xlfn.XLOOKUP(A208, 'מונים לחוזים'!$A:$A, 'מונים לחוזים'!$L:$L)</f>
        <v>לא</v>
      </c>
    </row>
    <row r="209" spans="1:6" x14ac:dyDescent="0.2">
      <c r="A209" s="20">
        <v>340524794</v>
      </c>
      <c r="B209" s="19" t="str">
        <f>_xlfn.XLOOKUP(A209,'החוזים שלי'!$A:$A,'החוזים שלי'!$B:$B)</f>
        <v>גן ילדים</v>
      </c>
      <c r="C209" s="19" t="str">
        <f>_xlfn.XLOOKUP(A209,'החוזים שלי'!$A:$A,'החוזים שלי'!$E:$E)</f>
        <v>לא</v>
      </c>
      <c r="D209" s="19" t="str">
        <f>_xlfn.XLOOKUP(A209,'החוזים שלי'!$A:$A, 'החוזים שלי'!$F:$F)</f>
        <v>לא</v>
      </c>
      <c r="E209" s="19">
        <f>_xlfn.XLOOKUP(A209, 'מונים לחוזים'!$A:$A, 'מונים לחוזים'!$H:$H)</f>
        <v>17</v>
      </c>
      <c r="F209" s="19" t="str">
        <f>_xlfn.XLOOKUP(A209, 'מונים לחוזים'!$A:$A, 'מונים לחוזים'!$L:$L)</f>
        <v>לא</v>
      </c>
    </row>
    <row r="210" spans="1:6" x14ac:dyDescent="0.2">
      <c r="A210" s="20">
        <v>340524895</v>
      </c>
      <c r="B210" s="19" t="str">
        <f>_xlfn.XLOOKUP(A210,'החוזים שלי'!$A:$A,'החוזים שלי'!$B:$B)</f>
        <v>רמזור</v>
      </c>
      <c r="C210" s="19" t="str">
        <f>_xlfn.XLOOKUP(A210,'החוזים שלי'!$A:$A,'החוזים שלי'!$E:$E)</f>
        <v>לא</v>
      </c>
      <c r="D210" s="19" t="str">
        <f>_xlfn.XLOOKUP(A210,'החוזים שלי'!$A:$A, 'החוזים שלי'!$F:$F)</f>
        <v>לא</v>
      </c>
      <c r="E210" s="19">
        <f>_xlfn.XLOOKUP(A210, 'מונים לחוזים'!$A:$A, 'מונים לחוזים'!$H:$H)</f>
        <v>9</v>
      </c>
      <c r="F210" s="19" t="str">
        <f>_xlfn.XLOOKUP(A210, 'מונים לחוזים'!$A:$A, 'מונים לחוזים'!$L:$L)</f>
        <v>לא</v>
      </c>
    </row>
    <row r="211" spans="1:6" x14ac:dyDescent="0.2">
      <c r="A211" s="20">
        <v>340527340</v>
      </c>
      <c r="B211" s="19" t="str">
        <f>_xlfn.XLOOKUP(A211,'החוזים שלי'!$A:$A,'החוזים שלי'!$B:$B)</f>
        <v xml:space="preserve">גן </v>
      </c>
      <c r="C211" s="19" t="str">
        <f>_xlfn.XLOOKUP(A211,'החוזים שלי'!$A:$A,'החוזים שלי'!$E:$E)</f>
        <v>כן</v>
      </c>
      <c r="D211" s="19" t="str">
        <f>_xlfn.XLOOKUP(A211,'החוזים שלי'!$A:$A, 'החוזים שלי'!$F:$F)</f>
        <v>לא</v>
      </c>
      <c r="E211" s="19">
        <f>_xlfn.XLOOKUP(A211, 'מונים לחוזים'!$A:$A, 'מונים לחוזים'!$H:$H)</f>
        <v>17</v>
      </c>
      <c r="F211" s="19" t="str">
        <f>_xlfn.XLOOKUP(A211, 'מונים לחוזים'!$A:$A, 'מונים לחוזים'!$L:$L)</f>
        <v>לא</v>
      </c>
    </row>
    <row r="212" spans="1:6" x14ac:dyDescent="0.2">
      <c r="A212" s="20">
        <v>340527711</v>
      </c>
      <c r="B212" s="19" t="str">
        <f>_xlfn.XLOOKUP(A212,'החוזים שלי'!$A:$A,'החוזים שלי'!$B:$B)</f>
        <v xml:space="preserve">גן </v>
      </c>
      <c r="C212" s="19" t="str">
        <f>_xlfn.XLOOKUP(A212,'החוזים שלי'!$A:$A,'החוזים שלי'!$E:$E)</f>
        <v>כן</v>
      </c>
      <c r="D212" s="19" t="str">
        <f>_xlfn.XLOOKUP(A212,'החוזים שלי'!$A:$A, 'החוזים שלי'!$F:$F)</f>
        <v>כן</v>
      </c>
      <c r="E212" s="19">
        <f>_xlfn.XLOOKUP(A212, 'מונים לחוזים'!$A:$A, 'מונים לחוזים'!$H:$H)</f>
        <v>17</v>
      </c>
      <c r="F212" s="19" t="str">
        <f>_xlfn.XLOOKUP(A212, 'מונים לחוזים'!$A:$A, 'מונים לחוזים'!$L:$L)</f>
        <v>לא</v>
      </c>
    </row>
    <row r="213" spans="1:6" x14ac:dyDescent="0.2">
      <c r="A213" s="20">
        <v>340527712</v>
      </c>
      <c r="B213" s="19">
        <f>_xlfn.XLOOKUP(A213,'החוזים שלי'!$A:$A,'החוזים שלי'!$B:$B)</f>
        <v>0</v>
      </c>
      <c r="C213" s="19" t="str">
        <f>_xlfn.XLOOKUP(A213,'החוזים שלי'!$A:$A,'החוזים שלי'!$E:$E)</f>
        <v>כן</v>
      </c>
      <c r="D213" s="19" t="str">
        <f>_xlfn.XLOOKUP(A213,'החוזים שלי'!$A:$A, 'החוזים שלי'!$F:$F)</f>
        <v>כן</v>
      </c>
      <c r="E213" s="19">
        <f>_xlfn.XLOOKUP(A213, 'מונים לחוזים'!$A:$A, 'מונים לחוזים'!$H:$H)</f>
        <v>9</v>
      </c>
      <c r="F213" s="19" t="str">
        <f>_xlfn.XLOOKUP(A213, 'מונים לחוזים'!$A:$A, 'מונים לחוזים'!$L:$L)</f>
        <v>כן</v>
      </c>
    </row>
    <row r="214" spans="1:6" x14ac:dyDescent="0.2">
      <c r="A214" s="20">
        <v>340528042</v>
      </c>
      <c r="B214" s="19" t="str">
        <f>_xlfn.XLOOKUP(A214,'החוזים שלי'!$A:$A,'החוזים שלי'!$B:$B)</f>
        <v>גן ילדים</v>
      </c>
      <c r="C214" s="19" t="str">
        <f>_xlfn.XLOOKUP(A214,'החוזים שלי'!$A:$A,'החוזים שלי'!$E:$E)</f>
        <v>לא</v>
      </c>
      <c r="D214" s="19" t="str">
        <f>_xlfn.XLOOKUP(A214,'החוזים שלי'!$A:$A, 'החוזים שלי'!$F:$F)</f>
        <v>לא</v>
      </c>
      <c r="E214" s="19">
        <f>_xlfn.XLOOKUP(A214, 'מונים לחוזים'!$A:$A, 'מונים לחוזים'!$H:$H)</f>
        <v>17</v>
      </c>
      <c r="F214" s="19" t="str">
        <f>_xlfn.XLOOKUP(A214, 'מונים לחוזים'!$A:$A, 'מונים לחוזים'!$L:$L)</f>
        <v>לא</v>
      </c>
    </row>
    <row r="215" spans="1:6" x14ac:dyDescent="0.2">
      <c r="A215" s="20">
        <v>340528043</v>
      </c>
      <c r="B215" s="19" t="str">
        <f>_xlfn.XLOOKUP(A215,'החוזים שלי'!$A:$A,'החוזים שלי'!$B:$B)</f>
        <v>מחסן תברואה</v>
      </c>
      <c r="C215" s="19" t="str">
        <f>_xlfn.XLOOKUP(A215,'החוזים שלי'!$A:$A,'החוזים שלי'!$E:$E)</f>
        <v>לא</v>
      </c>
      <c r="D215" s="19" t="str">
        <f>_xlfn.XLOOKUP(A215,'החוזים שלי'!$A:$A, 'החוזים שלי'!$F:$F)</f>
        <v>לא</v>
      </c>
      <c r="E215" s="19">
        <f>_xlfn.XLOOKUP(A215, 'מונים לחוזים'!$A:$A, 'מונים לחוזים'!$H:$H)</f>
        <v>9</v>
      </c>
      <c r="F215" s="19" t="str">
        <f>_xlfn.XLOOKUP(A215, 'מונים לחוזים'!$A:$A, 'מונים לחוזים'!$L:$L)</f>
        <v>לא</v>
      </c>
    </row>
    <row r="216" spans="1:6" x14ac:dyDescent="0.2">
      <c r="A216" s="20">
        <v>340528161</v>
      </c>
      <c r="B216" s="19">
        <f>_xlfn.XLOOKUP(A216,'החוזים שלי'!$A:$A,'החוזים שלי'!$B:$B)</f>
        <v>0</v>
      </c>
      <c r="C216" s="19" t="str">
        <f>_xlfn.XLOOKUP(A216,'החוזים שלי'!$A:$A,'החוזים שלי'!$E:$E)</f>
        <v>לא</v>
      </c>
      <c r="D216" s="19" t="str">
        <f>_xlfn.XLOOKUP(A216,'החוזים שלי'!$A:$A, 'החוזים שלי'!$F:$F)</f>
        <v>לא</v>
      </c>
      <c r="E216" s="19">
        <f>_xlfn.XLOOKUP(A216, 'מונים לחוזים'!$A:$A, 'מונים לחוזים'!$H:$H)</f>
        <v>9</v>
      </c>
      <c r="F216" s="19" t="str">
        <f>_xlfn.XLOOKUP(A216, 'מונים לחוזים'!$A:$A, 'מונים לחוזים'!$L:$L)</f>
        <v>לא</v>
      </c>
    </row>
    <row r="217" spans="1:6" x14ac:dyDescent="0.2">
      <c r="A217" s="20">
        <v>340528874</v>
      </c>
      <c r="B217" s="19" t="str">
        <f>_xlfn.XLOOKUP(A217,'החוזים שלי'!$A:$A,'החוזים שלי'!$B:$B)</f>
        <v>מרכזיית תאורה</v>
      </c>
      <c r="C217" s="19" t="str">
        <f>_xlfn.XLOOKUP(A217,'החוזים שלי'!$A:$A,'החוזים שלי'!$E:$E)</f>
        <v>כן</v>
      </c>
      <c r="D217" s="19" t="str">
        <f>_xlfn.XLOOKUP(A217,'החוזים שלי'!$A:$A, 'החוזים שלי'!$F:$F)</f>
        <v>לא</v>
      </c>
      <c r="E217" s="19">
        <f>_xlfn.XLOOKUP(A217, 'מונים לחוזים'!$A:$A, 'מונים לחוזים'!$H:$H)</f>
        <v>55</v>
      </c>
      <c r="F217" s="19" t="str">
        <f>_xlfn.XLOOKUP(A217, 'מונים לחוזים'!$A:$A, 'מונים לחוזים'!$L:$L)</f>
        <v>לא</v>
      </c>
    </row>
    <row r="218" spans="1:6" x14ac:dyDescent="0.2">
      <c r="A218" s="20">
        <v>340529402</v>
      </c>
      <c r="B218" s="19" t="str">
        <f>_xlfn.XLOOKUP(A218,'החוזים שלי'!$A:$A,'החוזים שלי'!$B:$B)</f>
        <v>גן ילדים</v>
      </c>
      <c r="C218" s="19" t="str">
        <f>_xlfn.XLOOKUP(A218,'החוזים שלי'!$A:$A,'החוזים שלי'!$E:$E)</f>
        <v>לא</v>
      </c>
      <c r="D218" s="19" t="str">
        <f>_xlfn.XLOOKUP(A218,'החוזים שלי'!$A:$A, 'החוזים שלי'!$F:$F)</f>
        <v>לא</v>
      </c>
      <c r="E218" s="19">
        <f>_xlfn.XLOOKUP(A218, 'מונים לחוזים'!$A:$A, 'מונים לחוזים'!$H:$H)</f>
        <v>28</v>
      </c>
      <c r="F218" s="19" t="str">
        <f>_xlfn.XLOOKUP(A218, 'מונים לחוזים'!$A:$A, 'מונים לחוזים'!$L:$L)</f>
        <v>לא</v>
      </c>
    </row>
    <row r="219" spans="1:6" x14ac:dyDescent="0.2">
      <c r="A219" s="20">
        <v>340529514</v>
      </c>
      <c r="B219" s="19" t="str">
        <f>_xlfn.XLOOKUP(A219,'החוזים שלי'!$A:$A,'החוזים שלי'!$B:$B)</f>
        <v>מרכזיית רמזורים</v>
      </c>
      <c r="C219" s="19" t="str">
        <f>_xlfn.XLOOKUP(A219,'החוזים שלי'!$A:$A,'החוזים שלי'!$E:$E)</f>
        <v>כן</v>
      </c>
      <c r="D219" s="19" t="str">
        <f>_xlfn.XLOOKUP(A219,'החוזים שלי'!$A:$A, 'החוזים שלי'!$F:$F)</f>
        <v>כן</v>
      </c>
      <c r="E219" s="19">
        <f>_xlfn.XLOOKUP(A219, 'מונים לחוזים'!$A:$A, 'מונים לחוזים'!$H:$H)</f>
        <v>9</v>
      </c>
      <c r="F219" s="19" t="str">
        <f>_xlfn.XLOOKUP(A219, 'מונים לחוזים'!$A:$A, 'מונים לחוזים'!$L:$L)</f>
        <v>כן</v>
      </c>
    </row>
    <row r="220" spans="1:6" x14ac:dyDescent="0.2">
      <c r="A220" s="20">
        <v>340532528</v>
      </c>
      <c r="B220" s="19" t="str">
        <f>_xlfn.XLOOKUP(A220,'החוזים שלי'!$A:$A,'החוזים שלי'!$B:$B)</f>
        <v xml:space="preserve">גן </v>
      </c>
      <c r="C220" s="19" t="str">
        <f>_xlfn.XLOOKUP(A220,'החוזים שלי'!$A:$A,'החוזים שלי'!$E:$E)</f>
        <v>כן</v>
      </c>
      <c r="D220" s="19" t="str">
        <f>_xlfn.XLOOKUP(A220,'החוזים שלי'!$A:$A, 'החוזים שלי'!$F:$F)</f>
        <v>לא</v>
      </c>
      <c r="E220" s="19">
        <f>_xlfn.XLOOKUP(A220, 'מונים לחוזים'!$A:$A, 'מונים לחוזים'!$H:$H)</f>
        <v>17</v>
      </c>
      <c r="F220" s="19" t="str">
        <f>_xlfn.XLOOKUP(A220, 'מונים לחוזים'!$A:$A, 'מונים לחוזים'!$L:$L)</f>
        <v>לא</v>
      </c>
    </row>
    <row r="221" spans="1:6" x14ac:dyDescent="0.2">
      <c r="A221" s="20">
        <v>340532535</v>
      </c>
      <c r="B221" s="19" t="str">
        <f>_xlfn.XLOOKUP(A221,'החוזים שלי'!$A:$A,'החוזים שלי'!$B:$B)</f>
        <v xml:space="preserve">גן </v>
      </c>
      <c r="C221" s="19" t="str">
        <f>_xlfn.XLOOKUP(A221,'החוזים שלי'!$A:$A,'החוזים שלי'!$E:$E)</f>
        <v>כן</v>
      </c>
      <c r="D221" s="19" t="str">
        <f>_xlfn.XLOOKUP(A221,'החוזים שלי'!$A:$A, 'החוזים שלי'!$F:$F)</f>
        <v>לא</v>
      </c>
      <c r="E221" s="19">
        <f>_xlfn.XLOOKUP(A221, 'מונים לחוזים'!$A:$A, 'מונים לחוזים'!$H:$H)</f>
        <v>17</v>
      </c>
      <c r="F221" s="19" t="str">
        <f>_xlfn.XLOOKUP(A221, 'מונים לחוזים'!$A:$A, 'מונים לחוזים'!$L:$L)</f>
        <v>לא</v>
      </c>
    </row>
    <row r="222" spans="1:6" x14ac:dyDescent="0.2">
      <c r="A222" s="20">
        <v>340532545</v>
      </c>
      <c r="B222" s="19" t="str">
        <f>_xlfn.XLOOKUP(A222,'החוזים שלי'!$A:$A,'החוזים שלי'!$B:$B)</f>
        <v xml:space="preserve">גן </v>
      </c>
      <c r="C222" s="19" t="str">
        <f>_xlfn.XLOOKUP(A222,'החוזים שלי'!$A:$A,'החוזים שלי'!$E:$E)</f>
        <v>לא</v>
      </c>
      <c r="D222" s="19" t="str">
        <f>_xlfn.XLOOKUP(A222,'החוזים שלי'!$A:$A, 'החוזים שלי'!$F:$F)</f>
        <v>לא</v>
      </c>
      <c r="E222" s="19">
        <f>_xlfn.XLOOKUP(A222, 'מונים לחוזים'!$A:$A, 'מונים לחוזים'!$H:$H)</f>
        <v>17</v>
      </c>
      <c r="F222" s="19" t="str">
        <f>_xlfn.XLOOKUP(A222, 'מונים לחוזים'!$A:$A, 'מונים לחוזים'!$L:$L)</f>
        <v>לא</v>
      </c>
    </row>
    <row r="223" spans="1:6" x14ac:dyDescent="0.2">
      <c r="A223" s="20">
        <v>340535009</v>
      </c>
      <c r="B223" s="19" t="str">
        <f>_xlfn.XLOOKUP(A223,'החוזים שלי'!$A:$A,'החוזים שלי'!$B:$B)</f>
        <v>מקלט ציבורי</v>
      </c>
      <c r="C223" s="19" t="str">
        <f>_xlfn.XLOOKUP(A223,'החוזים שלי'!$A:$A,'החוזים שלי'!$E:$E)</f>
        <v>כן</v>
      </c>
      <c r="D223" s="19" t="str">
        <f>_xlfn.XLOOKUP(A223,'החוזים שלי'!$A:$A, 'החוזים שלי'!$F:$F)</f>
        <v>כן</v>
      </c>
      <c r="E223" s="19">
        <f>_xlfn.XLOOKUP(A223, 'מונים לחוזים'!$A:$A, 'מונים לחוזים'!$H:$H)</f>
        <v>28</v>
      </c>
      <c r="F223" s="19" t="str">
        <f>_xlfn.XLOOKUP(A223, 'מונים לחוזים'!$A:$A, 'מונים לחוזים'!$L:$L)</f>
        <v>כן</v>
      </c>
    </row>
    <row r="224" spans="1:6" x14ac:dyDescent="0.2">
      <c r="A224" s="20">
        <v>340535548</v>
      </c>
      <c r="B224" s="19" t="str">
        <f>_xlfn.XLOOKUP(A224,'החוזים שלי'!$A:$A,'החוזים שלי'!$B:$B)</f>
        <v>מרכזיית תאורה</v>
      </c>
      <c r="C224" s="19" t="str">
        <f>_xlfn.XLOOKUP(A224,'החוזים שלי'!$A:$A,'החוזים שלי'!$E:$E)</f>
        <v>לא</v>
      </c>
      <c r="D224" s="19" t="str">
        <f>_xlfn.XLOOKUP(A224,'החוזים שלי'!$A:$A, 'החוזים שלי'!$F:$F)</f>
        <v>לא</v>
      </c>
      <c r="E224" s="19">
        <f>_xlfn.XLOOKUP(A224, 'מונים לחוזים'!$A:$A, 'מונים לחוזים'!$H:$H)</f>
        <v>55</v>
      </c>
      <c r="F224" s="19" t="str">
        <f>_xlfn.XLOOKUP(A224, 'מונים לחוזים'!$A:$A, 'מונים לחוזים'!$L:$L)</f>
        <v>לא</v>
      </c>
    </row>
    <row r="225" spans="1:6" x14ac:dyDescent="0.2">
      <c r="A225" s="20">
        <v>340537197</v>
      </c>
      <c r="B225" s="19" t="str">
        <f>_xlfn.XLOOKUP(A225,'החוזים שלי'!$A:$A,'החוזים שלי'!$B:$B)</f>
        <v>גן ילדים-</v>
      </c>
      <c r="C225" s="19" t="str">
        <f>_xlfn.XLOOKUP(A225,'החוזים שלי'!$A:$A,'החוזים שלי'!$E:$E)</f>
        <v>לא</v>
      </c>
      <c r="D225" s="19" t="str">
        <f>_xlfn.XLOOKUP(A225,'החוזים שלי'!$A:$A, 'החוזים שלי'!$F:$F)</f>
        <v>לא</v>
      </c>
      <c r="E225" s="19">
        <f>_xlfn.XLOOKUP(A225, 'מונים לחוזים'!$A:$A, 'מונים לחוזים'!$H:$H)</f>
        <v>17</v>
      </c>
      <c r="F225" s="19" t="str">
        <f>_xlfn.XLOOKUP(A225, 'מונים לחוזים'!$A:$A, 'מונים לחוזים'!$L:$L)</f>
        <v>לא</v>
      </c>
    </row>
    <row r="226" spans="1:6" x14ac:dyDescent="0.2">
      <c r="A226" s="20">
        <v>340538286</v>
      </c>
      <c r="B226" s="19" t="str">
        <f>_xlfn.XLOOKUP(A226,'החוזים שלי'!$A:$A,'החוזים שלי'!$B:$B)</f>
        <v>בית ספר</v>
      </c>
      <c r="C226" s="19" t="str">
        <f>_xlfn.XLOOKUP(A226,'החוזים שלי'!$A:$A,'החוזים שלי'!$E:$E)</f>
        <v>כן</v>
      </c>
      <c r="D226" s="19" t="str">
        <f>_xlfn.XLOOKUP(A226,'החוזים שלי'!$A:$A, 'החוזים שלי'!$F:$F)</f>
        <v>לא</v>
      </c>
      <c r="E226" s="19">
        <f>_xlfn.XLOOKUP(A226, 'מונים לחוזים'!$A:$A, 'מונים לחוזים'!$H:$H)</f>
        <v>55</v>
      </c>
      <c r="F226" s="19" t="str">
        <f>_xlfn.XLOOKUP(A226, 'מונים לחוזים'!$A:$A, 'מונים לחוזים'!$L:$L)</f>
        <v>לא</v>
      </c>
    </row>
    <row r="227" spans="1:6" x14ac:dyDescent="0.2">
      <c r="A227" s="20">
        <v>340539169</v>
      </c>
      <c r="B227" s="19" t="str">
        <f>_xlfn.XLOOKUP(A227,'החוזים שלי'!$A:$A,'החוזים שלי'!$B:$B)</f>
        <v>מ. תאורה</v>
      </c>
      <c r="C227" s="19" t="str">
        <f>_xlfn.XLOOKUP(A227,'החוזים שלי'!$A:$A,'החוזים שלי'!$E:$E)</f>
        <v>לא</v>
      </c>
      <c r="D227" s="19" t="str">
        <f>_xlfn.XLOOKUP(A227,'החוזים שלי'!$A:$A, 'החוזים שלי'!$F:$F)</f>
        <v>לא</v>
      </c>
      <c r="E227" s="19">
        <f>_xlfn.XLOOKUP(A227, 'מונים לחוזים'!$A:$A, 'מונים לחוזים'!$H:$H)</f>
        <v>55</v>
      </c>
      <c r="F227" s="19" t="str">
        <f>_xlfn.XLOOKUP(A227, 'מונים לחוזים'!$A:$A, 'מונים לחוזים'!$L:$L)</f>
        <v>לא</v>
      </c>
    </row>
    <row r="228" spans="1:6" x14ac:dyDescent="0.2">
      <c r="A228" s="20">
        <v>340539783</v>
      </c>
      <c r="B228" s="19" t="str">
        <f>_xlfn.XLOOKUP(A228,'החוזים שלי'!$A:$A,'החוזים שלי'!$B:$B)</f>
        <v xml:space="preserve">גן ילדים </v>
      </c>
      <c r="C228" s="19" t="str">
        <f>_xlfn.XLOOKUP(A228,'החוזים שלי'!$A:$A,'החוזים שלי'!$E:$E)</f>
        <v>לא</v>
      </c>
      <c r="D228" s="19" t="str">
        <f>_xlfn.XLOOKUP(A228,'החוזים שלי'!$A:$A, 'החוזים שלי'!$F:$F)</f>
        <v>לא</v>
      </c>
      <c r="E228" s="19">
        <f>_xlfn.XLOOKUP(A228, 'מונים לחוזים'!$A:$A, 'מונים לחוזים'!$H:$H)</f>
        <v>17</v>
      </c>
      <c r="F228" s="19" t="str">
        <f>_xlfn.XLOOKUP(A228, 'מונים לחוזים'!$A:$A, 'מונים לחוזים'!$L:$L)</f>
        <v>לא</v>
      </c>
    </row>
    <row r="229" spans="1:6" x14ac:dyDescent="0.2">
      <c r="A229" s="20">
        <v>340539905</v>
      </c>
      <c r="B229" s="19">
        <f>_xlfn.XLOOKUP(A229,'החוזים שלי'!$A:$A,'החוזים שלי'!$B:$B)</f>
        <v>0</v>
      </c>
      <c r="C229" s="19" t="str">
        <f>_xlfn.XLOOKUP(A229,'החוזים שלי'!$A:$A,'החוזים שלי'!$E:$E)</f>
        <v>לא</v>
      </c>
      <c r="D229" s="19" t="str">
        <f>_xlfn.XLOOKUP(A229,'החוזים שלי'!$A:$A, 'החוזים שלי'!$F:$F)</f>
        <v>לא</v>
      </c>
      <c r="E229" s="19">
        <f>_xlfn.XLOOKUP(A229, 'מונים לחוזים'!$A:$A, 'מונים לחוזים'!$H:$H)</f>
        <v>9</v>
      </c>
      <c r="F229" s="19" t="str">
        <f>_xlfn.XLOOKUP(A229, 'מונים לחוזים'!$A:$A, 'מונים לחוזים'!$L:$L)</f>
        <v>לא</v>
      </c>
    </row>
    <row r="230" spans="1:6" x14ac:dyDescent="0.2">
      <c r="A230" s="20">
        <v>340540092</v>
      </c>
      <c r="B230" s="19">
        <f>_xlfn.XLOOKUP(A230,'החוזים שלי'!$A:$A,'החוזים שלי'!$B:$B)</f>
        <v>0</v>
      </c>
      <c r="C230" s="19" t="str">
        <f>_xlfn.XLOOKUP(A230,'החוזים שלי'!$A:$A,'החוזים שלי'!$E:$E)</f>
        <v>כן</v>
      </c>
      <c r="D230" s="19" t="str">
        <f>_xlfn.XLOOKUP(A230,'החוזים שלי'!$A:$A, 'החוזים שלי'!$F:$F)</f>
        <v>לא</v>
      </c>
      <c r="E230" s="19">
        <f>_xlfn.XLOOKUP(A230, 'מונים לחוזים'!$A:$A, 'מונים לחוזים'!$H:$H)</f>
        <v>87</v>
      </c>
      <c r="F230" s="19" t="str">
        <f>_xlfn.XLOOKUP(A230, 'מונים לחוזים'!$A:$A, 'מונים לחוזים'!$L:$L)</f>
        <v>לא</v>
      </c>
    </row>
    <row r="231" spans="1:6" x14ac:dyDescent="0.2">
      <c r="A231" s="20">
        <v>340541129</v>
      </c>
      <c r="B231" s="19" t="str">
        <f>_xlfn.XLOOKUP(A231,'החוזים שלי'!$A:$A,'החוזים שלי'!$B:$B)</f>
        <v>ביס</v>
      </c>
      <c r="C231" s="19" t="str">
        <f>_xlfn.XLOOKUP(A231,'החוזים שלי'!$A:$A,'החוזים שלי'!$E:$E)</f>
        <v>כן</v>
      </c>
      <c r="D231" s="19" t="str">
        <f>_xlfn.XLOOKUP(A231,'החוזים שלי'!$A:$A, 'החוזים שלי'!$F:$F)</f>
        <v>לא</v>
      </c>
      <c r="E231" s="19">
        <f>_xlfn.XLOOKUP(A231, 'מונים לחוזים'!$A:$A, 'מונים לחוזים'!$H:$H)</f>
        <v>436</v>
      </c>
      <c r="F231" s="19" t="str">
        <f>_xlfn.XLOOKUP(A231, 'מונים לחוזים'!$A:$A, 'מונים לחוזים'!$L:$L)</f>
        <v>לא</v>
      </c>
    </row>
    <row r="232" spans="1:6" x14ac:dyDescent="0.2">
      <c r="A232" s="20">
        <v>340541665</v>
      </c>
      <c r="B232" s="19" t="str">
        <f>_xlfn.XLOOKUP(A232,'החוזים שלי'!$A:$A,'החוזים שלי'!$B:$B)</f>
        <v>גן ילדים</v>
      </c>
      <c r="C232" s="19" t="str">
        <f>_xlfn.XLOOKUP(A232,'החוזים שלי'!$A:$A,'החוזים שלי'!$E:$E)</f>
        <v>כן</v>
      </c>
      <c r="D232" s="19" t="str">
        <f>_xlfn.XLOOKUP(A232,'החוזים שלי'!$A:$A, 'החוזים שלי'!$F:$F)</f>
        <v>כן</v>
      </c>
      <c r="E232" s="19">
        <f>_xlfn.XLOOKUP(A232, 'מונים לחוזים'!$A:$A, 'מונים לחוזים'!$H:$H)</f>
        <v>28</v>
      </c>
      <c r="F232" s="19" t="str">
        <f>_xlfn.XLOOKUP(A232, 'מונים לחוזים'!$A:$A, 'מונים לחוזים'!$L:$L)</f>
        <v>כן</v>
      </c>
    </row>
    <row r="233" spans="1:6" x14ac:dyDescent="0.2">
      <c r="A233" s="20">
        <v>340542000</v>
      </c>
      <c r="B233" s="19" t="str">
        <f>_xlfn.XLOOKUP(A233,'החוזים שלי'!$A:$A,'החוזים שלי'!$B:$B)</f>
        <v>גני ילדים</v>
      </c>
      <c r="C233" s="19" t="str">
        <f>_xlfn.XLOOKUP(A233,'החוזים שלי'!$A:$A,'החוזים שלי'!$E:$E)</f>
        <v>כן</v>
      </c>
      <c r="D233" s="19" t="str">
        <f>_xlfn.XLOOKUP(A233,'החוזים שלי'!$A:$A, 'החוזים שלי'!$F:$F)</f>
        <v>לא</v>
      </c>
      <c r="E233" s="19">
        <f>_xlfn.XLOOKUP(A233, 'מונים לחוזים'!$A:$A, 'מונים לחוזים'!$H:$H)</f>
        <v>44</v>
      </c>
      <c r="F233" s="19" t="str">
        <f>_xlfn.XLOOKUP(A233, 'מונים לחוזים'!$A:$A, 'מונים לחוזים'!$L:$L)</f>
        <v>לא</v>
      </c>
    </row>
    <row r="234" spans="1:6" x14ac:dyDescent="0.2">
      <c r="A234" s="20">
        <v>340542172</v>
      </c>
      <c r="B234" s="19" t="str">
        <f>_xlfn.XLOOKUP(A234,'החוזים שלי'!$A:$A,'החוזים שלי'!$B:$B)</f>
        <v>רמזור</v>
      </c>
      <c r="C234" s="19" t="str">
        <f>_xlfn.XLOOKUP(A234,'החוזים שלי'!$A:$A,'החוזים שלי'!$E:$E)</f>
        <v>לא</v>
      </c>
      <c r="D234" s="19" t="str">
        <f>_xlfn.XLOOKUP(A234,'החוזים שלי'!$A:$A, 'החוזים שלי'!$F:$F)</f>
        <v>לא</v>
      </c>
      <c r="E234" s="19">
        <f>_xlfn.XLOOKUP(A234, 'מונים לחוזים'!$A:$A, 'מונים לחוזים'!$H:$H)</f>
        <v>9</v>
      </c>
      <c r="F234" s="19" t="str">
        <f>_xlfn.XLOOKUP(A234, 'מונים לחוזים'!$A:$A, 'מונים לחוזים'!$L:$L)</f>
        <v>לא</v>
      </c>
    </row>
    <row r="235" spans="1:6" x14ac:dyDescent="0.2">
      <c r="A235" s="20">
        <v>340544597</v>
      </c>
      <c r="B235" s="19" t="str">
        <f>_xlfn.XLOOKUP(A235,'החוזים שלי'!$A:$A,'החוזים שלי'!$B:$B)</f>
        <v>מנגנון רמזורים</v>
      </c>
      <c r="C235" s="19" t="str">
        <f>_xlfn.XLOOKUP(A235,'החוזים שלי'!$A:$A,'החוזים שלי'!$E:$E)</f>
        <v>לא</v>
      </c>
      <c r="D235" s="19" t="str">
        <f>_xlfn.XLOOKUP(A235,'החוזים שלי'!$A:$A, 'החוזים שלי'!$F:$F)</f>
        <v>לא</v>
      </c>
      <c r="E235" s="19">
        <f>_xlfn.XLOOKUP(A235, 'מונים לחוזים'!$A:$A, 'מונים לחוזים'!$H:$H)</f>
        <v>9</v>
      </c>
      <c r="F235" s="19" t="str">
        <f>_xlfn.XLOOKUP(A235, 'מונים לחוזים'!$A:$A, 'מונים לחוזים'!$L:$L)</f>
        <v>לא</v>
      </c>
    </row>
    <row r="236" spans="1:6" x14ac:dyDescent="0.2">
      <c r="A236" s="20">
        <v>340546539</v>
      </c>
      <c r="B236" s="19" t="str">
        <f>_xlfn.XLOOKUP(A236,'החוזים שלי'!$A:$A,'החוזים שלי'!$B:$B)</f>
        <v>ביס</v>
      </c>
      <c r="C236" s="19" t="str">
        <f>_xlfn.XLOOKUP(A236,'החוזים שלי'!$A:$A,'החוזים שלי'!$E:$E)</f>
        <v>כן</v>
      </c>
      <c r="D236" s="19" t="str">
        <f>_xlfn.XLOOKUP(A236,'החוזים שלי'!$A:$A, 'החוזים שלי'!$F:$F)</f>
        <v>כן</v>
      </c>
      <c r="E236" s="19">
        <f>_xlfn.XLOOKUP(A236, 'מונים לחוזים'!$A:$A, 'מונים לחוזים'!$H:$H)</f>
        <v>173</v>
      </c>
      <c r="F236" s="19" t="str">
        <f>_xlfn.XLOOKUP(A236, 'מונים לחוזים'!$A:$A, 'מונים לחוזים'!$L:$L)</f>
        <v>כן</v>
      </c>
    </row>
    <row r="237" spans="1:6" x14ac:dyDescent="0.2">
      <c r="A237" s="20">
        <v>340546549</v>
      </c>
      <c r="B237" s="19" t="str">
        <f>_xlfn.XLOOKUP(A237,'החוזים שלי'!$A:$A,'החוזים שלי'!$B:$B)</f>
        <v>ביס</v>
      </c>
      <c r="C237" s="19" t="str">
        <f>_xlfn.XLOOKUP(A237,'החוזים שלי'!$A:$A,'החוזים שלי'!$E:$E)</f>
        <v>כן</v>
      </c>
      <c r="D237" s="19" t="str">
        <f>_xlfn.XLOOKUP(A237,'החוזים שלי'!$A:$A, 'החוזים שלי'!$F:$F)</f>
        <v>כן</v>
      </c>
      <c r="E237" s="19">
        <f>_xlfn.XLOOKUP(A237, 'מונים לחוזים'!$A:$A, 'מונים לחוזים'!$H:$H)</f>
        <v>277</v>
      </c>
      <c r="F237" s="19" t="str">
        <f>_xlfn.XLOOKUP(A237, 'מונים לחוזים'!$A:$A, 'מונים לחוזים'!$L:$L)</f>
        <v>כן</v>
      </c>
    </row>
    <row r="238" spans="1:6" x14ac:dyDescent="0.2">
      <c r="A238" s="20">
        <v>340546763</v>
      </c>
      <c r="B238" s="19" t="str">
        <f>_xlfn.XLOOKUP(A238,'החוזים שלי'!$A:$A,'החוזים שלי'!$B:$B)</f>
        <v>ביס</v>
      </c>
      <c r="C238" s="19" t="str">
        <f>_xlfn.XLOOKUP(A238,'החוזים שלי'!$A:$A,'החוזים שלי'!$E:$E)</f>
        <v>כן</v>
      </c>
      <c r="D238" s="19" t="str">
        <f>_xlfn.XLOOKUP(A238,'החוזים שלי'!$A:$A, 'החוזים שלי'!$F:$F)</f>
        <v>לא</v>
      </c>
      <c r="E238" s="19">
        <f>_xlfn.XLOOKUP(A238, 'מונים לחוזים'!$A:$A, 'מונים לחוזים'!$H:$H)</f>
        <v>111</v>
      </c>
      <c r="F238" s="19" t="str">
        <f>_xlfn.XLOOKUP(A238, 'מונים לחוזים'!$A:$A, 'מונים לחוזים'!$L:$L)</f>
        <v>לא</v>
      </c>
    </row>
    <row r="239" spans="1:6" x14ac:dyDescent="0.2">
      <c r="A239" s="20">
        <v>340546805</v>
      </c>
      <c r="B239" s="19" t="str">
        <f>_xlfn.XLOOKUP(A239,'החוזים שלי'!$A:$A,'החוזים שלי'!$B:$B)</f>
        <v>מרכזיית רמזורים</v>
      </c>
      <c r="C239" s="19" t="str">
        <f>_xlfn.XLOOKUP(A239,'החוזים שלי'!$A:$A,'החוזים שלי'!$E:$E)</f>
        <v>לא</v>
      </c>
      <c r="D239" s="19" t="str">
        <f>_xlfn.XLOOKUP(A239,'החוזים שלי'!$A:$A, 'החוזים שלי'!$F:$F)</f>
        <v>לא</v>
      </c>
      <c r="E239" s="19">
        <f>_xlfn.XLOOKUP(A239, 'מונים לחוזים'!$A:$A, 'מונים לחוזים'!$H:$H)</f>
        <v>9</v>
      </c>
      <c r="F239" s="19" t="str">
        <f>_xlfn.XLOOKUP(A239, 'מונים לחוזים'!$A:$A, 'מונים לחוזים'!$L:$L)</f>
        <v>לא</v>
      </c>
    </row>
    <row r="240" spans="1:6" x14ac:dyDescent="0.2">
      <c r="A240" s="20">
        <v>340547005</v>
      </c>
      <c r="B240" s="19" t="str">
        <f>_xlfn.XLOOKUP(A240,'החוזים שלי'!$A:$A,'החוזים שלי'!$B:$B)</f>
        <v>מ. מאור לגן ציבורי</v>
      </c>
      <c r="C240" s="19" t="str">
        <f>_xlfn.XLOOKUP(A240,'החוזים שלי'!$A:$A,'החוזים שלי'!$E:$E)</f>
        <v>לא</v>
      </c>
      <c r="D240" s="19" t="str">
        <f>_xlfn.XLOOKUP(A240,'החוזים שלי'!$A:$A, 'החוזים שלי'!$F:$F)</f>
        <v>לא</v>
      </c>
      <c r="E240" s="19">
        <f>_xlfn.XLOOKUP(A240, 'מונים לחוזים'!$A:$A, 'מונים לחוזים'!$H:$H)</f>
        <v>17</v>
      </c>
      <c r="F240" s="19" t="str">
        <f>_xlfn.XLOOKUP(A240, 'מונים לחוזים'!$A:$A, 'מונים לחוזים'!$L:$L)</f>
        <v>לא</v>
      </c>
    </row>
    <row r="241" spans="1:6" x14ac:dyDescent="0.2">
      <c r="A241" s="20">
        <v>340547339</v>
      </c>
      <c r="B241" s="19" t="str">
        <f>_xlfn.XLOOKUP(A241,'החוזים שלי'!$A:$A,'החוזים שלי'!$B:$B)</f>
        <v>גן ילדים</v>
      </c>
      <c r="C241" s="19" t="str">
        <f>_xlfn.XLOOKUP(A241,'החוזים שלי'!$A:$A,'החוזים שלי'!$E:$E)</f>
        <v>לא</v>
      </c>
      <c r="D241" s="19" t="str">
        <f>_xlfn.XLOOKUP(A241,'החוזים שלי'!$A:$A, 'החוזים שלי'!$F:$F)</f>
        <v>לא</v>
      </c>
      <c r="E241" s="19">
        <f>_xlfn.XLOOKUP(A241, 'מונים לחוזים'!$A:$A, 'מונים לחוזים'!$H:$H)</f>
        <v>17</v>
      </c>
      <c r="F241" s="19" t="str">
        <f>_xlfn.XLOOKUP(A241, 'מונים לחוזים'!$A:$A, 'מונים לחוזים'!$L:$L)</f>
        <v>לא</v>
      </c>
    </row>
    <row r="242" spans="1:6" x14ac:dyDescent="0.2">
      <c r="A242" s="20">
        <v>340548649</v>
      </c>
      <c r="B242" s="19" t="str">
        <f>_xlfn.XLOOKUP(A242,'החוזים שלי'!$A:$A,'החוזים שלי'!$B:$B)</f>
        <v>מרכזיית רמזורים</v>
      </c>
      <c r="C242" s="19" t="str">
        <f>_xlfn.XLOOKUP(A242,'החוזים שלי'!$A:$A,'החוזים שלי'!$E:$E)</f>
        <v>לא</v>
      </c>
      <c r="D242" s="19" t="str">
        <f>_xlfn.XLOOKUP(A242,'החוזים שלי'!$A:$A, 'החוזים שלי'!$F:$F)</f>
        <v>לא</v>
      </c>
      <c r="E242" s="19">
        <f>_xlfn.XLOOKUP(A242, 'מונים לחוזים'!$A:$A, 'מונים לחוזים'!$H:$H)</f>
        <v>9</v>
      </c>
      <c r="F242" s="19" t="str">
        <f>_xlfn.XLOOKUP(A242, 'מונים לחוזים'!$A:$A, 'מונים לחוזים'!$L:$L)</f>
        <v>לא</v>
      </c>
    </row>
    <row r="243" spans="1:6" x14ac:dyDescent="0.2">
      <c r="A243" s="20">
        <v>340549042</v>
      </c>
      <c r="B243" s="19" t="str">
        <f>_xlfn.XLOOKUP(A243,'החוזים שלי'!$A:$A,'החוזים שלי'!$B:$B)</f>
        <v>ביס</v>
      </c>
      <c r="C243" s="19" t="str">
        <f>_xlfn.XLOOKUP(A243,'החוזים שלי'!$A:$A,'החוזים שלי'!$E:$E)</f>
        <v>כן</v>
      </c>
      <c r="D243" s="19" t="str">
        <f>_xlfn.XLOOKUP(A243,'החוזים שלי'!$A:$A, 'החוזים שלי'!$F:$F)</f>
        <v>לא</v>
      </c>
      <c r="E243" s="19">
        <f>_xlfn.XLOOKUP(A243, 'מונים לחוזים'!$A:$A, 'מונים לחוזים'!$H:$H)</f>
        <v>55</v>
      </c>
      <c r="F243" s="19" t="str">
        <f>_xlfn.XLOOKUP(A243, 'מונים לחוזים'!$A:$A, 'מונים לחוזים'!$L:$L)</f>
        <v>לא</v>
      </c>
    </row>
    <row r="244" spans="1:6" x14ac:dyDescent="0.2">
      <c r="A244" s="20">
        <v>340551004</v>
      </c>
      <c r="B244" s="19" t="str">
        <f>_xlfn.XLOOKUP(A244,'החוזים שלי'!$A:$A,'החוזים שלי'!$B:$B)</f>
        <v>מרכזיית תאורה</v>
      </c>
      <c r="C244" s="19" t="str">
        <f>_xlfn.XLOOKUP(A244,'החוזים שלי'!$A:$A,'החוזים שלי'!$E:$E)</f>
        <v>כן</v>
      </c>
      <c r="D244" s="19" t="str">
        <f>_xlfn.XLOOKUP(A244,'החוזים שלי'!$A:$A, 'החוזים שלי'!$F:$F)</f>
        <v>לא</v>
      </c>
      <c r="E244" s="19">
        <f>_xlfn.XLOOKUP(A244, 'מונים לחוזים'!$A:$A, 'מונים לחוזים'!$H:$H)</f>
        <v>69</v>
      </c>
      <c r="F244" s="19" t="str">
        <f>_xlfn.XLOOKUP(A244, 'מונים לחוזים'!$A:$A, 'מונים לחוזים'!$L:$L)</f>
        <v>לא</v>
      </c>
    </row>
    <row r="245" spans="1:6" x14ac:dyDescent="0.2">
      <c r="A245" s="20">
        <v>340551496</v>
      </c>
      <c r="B245" s="19" t="str">
        <f>_xlfn.XLOOKUP(A245,'החוזים שלי'!$A:$A,'החוזים שלי'!$B:$B)</f>
        <v>גן ילדים_</v>
      </c>
      <c r="C245" s="19" t="str">
        <f>_xlfn.XLOOKUP(A245,'החוזים שלי'!$A:$A,'החוזים שלי'!$E:$E)</f>
        <v>לא</v>
      </c>
      <c r="D245" s="19" t="str">
        <f>_xlfn.XLOOKUP(A245,'החוזים שלי'!$A:$A, 'החוזים שלי'!$F:$F)</f>
        <v>לא</v>
      </c>
      <c r="E245" s="19">
        <f>_xlfn.XLOOKUP(A245, 'מונים לחוזים'!$A:$A, 'מונים לחוזים'!$H:$H)</f>
        <v>44</v>
      </c>
      <c r="F245" s="19" t="str">
        <f>_xlfn.XLOOKUP(A245, 'מונים לחוזים'!$A:$A, 'מונים לחוזים'!$L:$L)</f>
        <v>לא</v>
      </c>
    </row>
    <row r="246" spans="1:6" x14ac:dyDescent="0.2">
      <c r="A246" s="20">
        <v>340552687</v>
      </c>
      <c r="B246" s="19" t="str">
        <f>_xlfn.XLOOKUP(A246,'החוזים שלי'!$A:$A,'החוזים שלי'!$B:$B)</f>
        <v>מ. מאור לגן ציבורי</v>
      </c>
      <c r="C246" s="19" t="str">
        <f>_xlfn.XLOOKUP(A246,'החוזים שלי'!$A:$A,'החוזים שלי'!$E:$E)</f>
        <v>לא</v>
      </c>
      <c r="D246" s="19" t="str">
        <f>_xlfn.XLOOKUP(A246,'החוזים שלי'!$A:$A, 'החוזים שלי'!$F:$F)</f>
        <v>לא</v>
      </c>
      <c r="E246" s="19">
        <f>_xlfn.XLOOKUP(A246, 'מונים לחוזים'!$A:$A, 'מונים לחוזים'!$H:$H)</f>
        <v>17</v>
      </c>
      <c r="F246" s="19" t="str">
        <f>_xlfn.XLOOKUP(A246, 'מונים לחוזים'!$A:$A, 'מונים לחוזים'!$L:$L)</f>
        <v>לא</v>
      </c>
    </row>
    <row r="247" spans="1:6" x14ac:dyDescent="0.2">
      <c r="A247" s="20">
        <v>340553000</v>
      </c>
      <c r="B247" s="19" t="str">
        <f>_xlfn.XLOOKUP(A247,'החוזים שלי'!$A:$A,'החוזים שלי'!$B:$B)</f>
        <v>מ. מאור לגן ציבורי</v>
      </c>
      <c r="C247" s="19" t="str">
        <f>_xlfn.XLOOKUP(A247,'החוזים שלי'!$A:$A,'החוזים שלי'!$E:$E)</f>
        <v>לא</v>
      </c>
      <c r="D247" s="19" t="str">
        <f>_xlfn.XLOOKUP(A247,'החוזים שלי'!$A:$A, 'החוזים שלי'!$F:$F)</f>
        <v>לא</v>
      </c>
      <c r="E247" s="19">
        <f>_xlfn.XLOOKUP(A247, 'מונים לחוזים'!$A:$A, 'מונים לחוזים'!$H:$H)</f>
        <v>17</v>
      </c>
      <c r="F247" s="19" t="str">
        <f>_xlfn.XLOOKUP(A247, 'מונים לחוזים'!$A:$A, 'מונים לחוזים'!$L:$L)</f>
        <v>לא</v>
      </c>
    </row>
    <row r="248" spans="1:6" x14ac:dyDescent="0.2">
      <c r="A248" s="20">
        <v>340553617</v>
      </c>
      <c r="B248" s="19" t="str">
        <f>_xlfn.XLOOKUP(A248,'החוזים שלי'!$A:$A,'החוזים שלי'!$B:$B)</f>
        <v>עיריית בני ברק</v>
      </c>
      <c r="C248" s="19" t="str">
        <f>_xlfn.XLOOKUP(A248,'החוזים שלי'!$A:$A,'החוזים שלי'!$E:$E)</f>
        <v>כן</v>
      </c>
      <c r="D248" s="19" t="str">
        <f>_xlfn.XLOOKUP(A248,'החוזים שלי'!$A:$A, 'החוזים שלי'!$F:$F)</f>
        <v>לא</v>
      </c>
      <c r="E248" s="19">
        <f>_xlfn.XLOOKUP(A248, 'מונים לחוזים'!$A:$A, 'מונים לחוזים'!$H:$H)</f>
        <v>87</v>
      </c>
      <c r="F248" s="19" t="str">
        <f>_xlfn.XLOOKUP(A248, 'מונים לחוזים'!$A:$A, 'מונים לחוזים'!$L:$L)</f>
        <v>לא</v>
      </c>
    </row>
    <row r="249" spans="1:6" x14ac:dyDescent="0.2">
      <c r="A249" s="20">
        <v>340554217</v>
      </c>
      <c r="B249" s="19" t="str">
        <f>_xlfn.XLOOKUP(A249,'החוזים שלי'!$A:$A,'החוזים שלי'!$B:$B)</f>
        <v>טיפת חלב</v>
      </c>
      <c r="C249" s="19" t="str">
        <f>_xlfn.XLOOKUP(A249,'החוזים שלי'!$A:$A,'החוזים שלי'!$E:$E)</f>
        <v>לא</v>
      </c>
      <c r="D249" s="19" t="str">
        <f>_xlfn.XLOOKUP(A249,'החוזים שלי'!$A:$A, 'החוזים שלי'!$F:$F)</f>
        <v>לא</v>
      </c>
      <c r="E249" s="19">
        <f>_xlfn.XLOOKUP(A249, 'מונים לחוזים'!$A:$A, 'מונים לחוזים'!$H:$H)</f>
        <v>44</v>
      </c>
      <c r="F249" s="19" t="str">
        <f>_xlfn.XLOOKUP(A249, 'מונים לחוזים'!$A:$A, 'מונים לחוזים'!$L:$L)</f>
        <v>לא</v>
      </c>
    </row>
    <row r="250" spans="1:6" x14ac:dyDescent="0.2">
      <c r="A250" s="20">
        <v>340554718</v>
      </c>
      <c r="B250" s="19" t="str">
        <f>_xlfn.XLOOKUP(A250,'החוזים שלי'!$A:$A,'החוזים שלי'!$B:$B)</f>
        <v>מרכז קהילתי</v>
      </c>
      <c r="C250" s="19" t="str">
        <f>_xlfn.XLOOKUP(A250,'החוזים שלי'!$A:$A,'החוזים שלי'!$E:$E)</f>
        <v>לא</v>
      </c>
      <c r="D250" s="19" t="str">
        <f>_xlfn.XLOOKUP(A250,'החוזים שלי'!$A:$A, 'החוזים שלי'!$F:$F)</f>
        <v>לא</v>
      </c>
      <c r="E250" s="19">
        <f>_xlfn.XLOOKUP(A250, 'מונים לחוזים'!$A:$A, 'מונים לחוזים'!$H:$H)</f>
        <v>17</v>
      </c>
      <c r="F250" s="19" t="str">
        <f>_xlfn.XLOOKUP(A250, 'מונים לחוזים'!$A:$A, 'מונים לחוזים'!$L:$L)</f>
        <v>לא</v>
      </c>
    </row>
    <row r="251" spans="1:6" x14ac:dyDescent="0.2">
      <c r="A251" s="20">
        <v>340555667</v>
      </c>
      <c r="B251" s="19" t="str">
        <f>_xlfn.XLOOKUP(A251,'החוזים שלי'!$A:$A,'החוזים שלי'!$B:$B)</f>
        <v>ציבורי</v>
      </c>
      <c r="C251" s="19" t="str">
        <f>_xlfn.XLOOKUP(A251,'החוזים שלי'!$A:$A,'החוזים שלי'!$E:$E)</f>
        <v>כן</v>
      </c>
      <c r="D251" s="19" t="str">
        <f>_xlfn.XLOOKUP(A251,'החוזים שלי'!$A:$A, 'החוזים שלי'!$F:$F)</f>
        <v>לא</v>
      </c>
      <c r="E251" s="19">
        <f>_xlfn.XLOOKUP(A251, 'מונים לחוזים'!$A:$A, 'מונים לחוזים'!$H:$H)</f>
        <v>44</v>
      </c>
      <c r="F251" s="19" t="str">
        <f>_xlfn.XLOOKUP(A251, 'מונים לחוזים'!$A:$A, 'מונים לחוזים'!$L:$L)</f>
        <v>לא</v>
      </c>
    </row>
    <row r="252" spans="1:6" x14ac:dyDescent="0.2">
      <c r="A252" s="20">
        <v>340555678</v>
      </c>
      <c r="B252" s="19" t="str">
        <f>_xlfn.XLOOKUP(A252,'החוזים שלי'!$A:$A,'החוזים שלי'!$B:$B)</f>
        <v>עיריית בני ברק</v>
      </c>
      <c r="C252" s="19" t="str">
        <f>_xlfn.XLOOKUP(A252,'החוזים שלי'!$A:$A,'החוזים שלי'!$E:$E)</f>
        <v>כן</v>
      </c>
      <c r="D252" s="19" t="str">
        <f>_xlfn.XLOOKUP(A252,'החוזים שלי'!$A:$A, 'החוזים שלי'!$F:$F)</f>
        <v>לא</v>
      </c>
      <c r="E252" s="19">
        <f>_xlfn.XLOOKUP(A252, 'מונים לחוזים'!$A:$A, 'מונים לחוזים'!$H:$H)</f>
        <v>87</v>
      </c>
      <c r="F252" s="19" t="str">
        <f>_xlfn.XLOOKUP(A252, 'מונים לחוזים'!$A:$A, 'מונים לחוזים'!$L:$L)</f>
        <v>לא</v>
      </c>
    </row>
    <row r="253" spans="1:6" x14ac:dyDescent="0.2">
      <c r="A253" s="20">
        <v>340555688</v>
      </c>
      <c r="B253" s="19" t="str">
        <f>_xlfn.XLOOKUP(A253,'החוזים שלי'!$A:$A,'החוזים שלי'!$B:$B)</f>
        <v>עיריית בני ברק</v>
      </c>
      <c r="C253" s="19" t="str">
        <f>_xlfn.XLOOKUP(A253,'החוזים שלי'!$A:$A,'החוזים שלי'!$E:$E)</f>
        <v>כן</v>
      </c>
      <c r="D253" s="19" t="str">
        <f>_xlfn.XLOOKUP(A253,'החוזים שלי'!$A:$A, 'החוזים שלי'!$F:$F)</f>
        <v>לא</v>
      </c>
      <c r="E253" s="19">
        <f>_xlfn.XLOOKUP(A253, 'מונים לחוזים'!$A:$A, 'מונים לחוזים'!$H:$H)</f>
        <v>87</v>
      </c>
      <c r="F253" s="19" t="str">
        <f>_xlfn.XLOOKUP(A253, 'מונים לחוזים'!$A:$A, 'מונים לחוזים'!$L:$L)</f>
        <v>לא</v>
      </c>
    </row>
    <row r="254" spans="1:6" x14ac:dyDescent="0.2">
      <c r="A254" s="20">
        <v>340556013</v>
      </c>
      <c r="B254" s="19">
        <f>_xlfn.XLOOKUP(A254,'החוזים שלי'!$A:$A,'החוזים שלי'!$B:$B)</f>
        <v>0</v>
      </c>
      <c r="C254" s="19" t="str">
        <f>_xlfn.XLOOKUP(A254,'החוזים שלי'!$A:$A,'החוזים שלי'!$E:$E)</f>
        <v>כן</v>
      </c>
      <c r="D254" s="19" t="str">
        <f>_xlfn.XLOOKUP(A254,'החוזים שלי'!$A:$A, 'החוזים שלי'!$F:$F)</f>
        <v>לא</v>
      </c>
      <c r="E254" s="19">
        <f>_xlfn.XLOOKUP(A254, 'מונים לחוזים'!$A:$A, 'מונים לחוזים'!$H:$H)</f>
        <v>28</v>
      </c>
      <c r="F254" s="19" t="str">
        <f>_xlfn.XLOOKUP(A254, 'מונים לחוזים'!$A:$A, 'מונים לחוזים'!$L:$L)</f>
        <v>לא</v>
      </c>
    </row>
    <row r="255" spans="1:6" x14ac:dyDescent="0.2">
      <c r="A255" s="20">
        <v>340556885</v>
      </c>
      <c r="B255" s="19" t="str">
        <f>_xlfn.XLOOKUP(A255,'החוזים שלי'!$A:$A,'החוזים שלי'!$B:$B)</f>
        <v>מרכזיית תאורה</v>
      </c>
      <c r="C255" s="19" t="str">
        <f>_xlfn.XLOOKUP(A255,'החוזים שלי'!$A:$A,'החוזים שלי'!$E:$E)</f>
        <v>כן</v>
      </c>
      <c r="D255" s="19" t="str">
        <f>_xlfn.XLOOKUP(A255,'החוזים שלי'!$A:$A, 'החוזים שלי'!$F:$F)</f>
        <v>לא</v>
      </c>
      <c r="E255" s="19">
        <f>_xlfn.XLOOKUP(A255, 'מונים לחוזים'!$A:$A, 'מונים לחוזים'!$H:$H)</f>
        <v>55</v>
      </c>
      <c r="F255" s="19" t="str">
        <f>_xlfn.XLOOKUP(A255, 'מונים לחוזים'!$A:$A, 'מונים לחוזים'!$L:$L)</f>
        <v>לא</v>
      </c>
    </row>
    <row r="256" spans="1:6" x14ac:dyDescent="0.2">
      <c r="A256" s="20">
        <v>340557859</v>
      </c>
      <c r="B256" s="19" t="str">
        <f>_xlfn.XLOOKUP(A256,'החוזים שלי'!$A:$A,'החוזים שלי'!$B:$B)</f>
        <v>רמזור</v>
      </c>
      <c r="C256" s="19" t="str">
        <f>_xlfn.XLOOKUP(A256,'החוזים שלי'!$A:$A,'החוזים שלי'!$E:$E)</f>
        <v>לא</v>
      </c>
      <c r="D256" s="19" t="str">
        <f>_xlfn.XLOOKUP(A256,'החוזים שלי'!$A:$A, 'החוזים שלי'!$F:$F)</f>
        <v>לא</v>
      </c>
      <c r="E256" s="19">
        <f>_xlfn.XLOOKUP(A256, 'מונים לחוזים'!$A:$A, 'מונים לחוזים'!$H:$H)</f>
        <v>9</v>
      </c>
      <c r="F256" s="19" t="str">
        <f>_xlfn.XLOOKUP(A256, 'מונים לחוזים'!$A:$A, 'מונים לחוזים'!$L:$L)</f>
        <v>לא</v>
      </c>
    </row>
    <row r="257" spans="1:6" x14ac:dyDescent="0.2">
      <c r="A257" s="20">
        <v>340558773</v>
      </c>
      <c r="B257" s="19" t="str">
        <f>_xlfn.XLOOKUP(A257,'החוזים שלי'!$A:$A,'החוזים שלי'!$B:$B)</f>
        <v>מרכזיית תאורה</v>
      </c>
      <c r="C257" s="19" t="str">
        <f>_xlfn.XLOOKUP(A257,'החוזים שלי'!$A:$A,'החוזים שלי'!$E:$E)</f>
        <v>לא</v>
      </c>
      <c r="D257" s="19" t="str">
        <f>_xlfn.XLOOKUP(A257,'החוזים שלי'!$A:$A, 'החוזים שלי'!$F:$F)</f>
        <v>לא</v>
      </c>
      <c r="E257" s="19">
        <f>_xlfn.XLOOKUP(A257, 'מונים לחוזים'!$A:$A, 'מונים לחוזים'!$H:$H)</f>
        <v>17</v>
      </c>
      <c r="F257" s="19" t="str">
        <f>_xlfn.XLOOKUP(A257, 'מונים לחוזים'!$A:$A, 'מונים לחוזים'!$L:$L)</f>
        <v>לא</v>
      </c>
    </row>
    <row r="258" spans="1:6" x14ac:dyDescent="0.2">
      <c r="A258" s="20">
        <v>340559009</v>
      </c>
      <c r="B258" s="19" t="str">
        <f>_xlfn.XLOOKUP(A258,'החוזים שלי'!$A:$A,'החוזים שלי'!$B:$B)</f>
        <v>מרכזיית הדלקה</v>
      </c>
      <c r="C258" s="19" t="str">
        <f>_xlfn.XLOOKUP(A258,'החוזים שלי'!$A:$A,'החוזים שלי'!$E:$E)</f>
        <v>לא</v>
      </c>
      <c r="D258" s="19" t="str">
        <f>_xlfn.XLOOKUP(A258,'החוזים שלי'!$A:$A, 'החוזים שלי'!$F:$F)</f>
        <v>לא</v>
      </c>
      <c r="E258" s="19">
        <f>_xlfn.XLOOKUP(A258, 'מונים לחוזים'!$A:$A, 'מונים לחוזים'!$H:$H)</f>
        <v>69</v>
      </c>
      <c r="F258" s="19" t="str">
        <f>_xlfn.XLOOKUP(A258, 'מונים לחוזים'!$A:$A, 'מונים לחוזים'!$L:$L)</f>
        <v>לא</v>
      </c>
    </row>
    <row r="259" spans="1:6" x14ac:dyDescent="0.2">
      <c r="A259" s="20">
        <v>340560438</v>
      </c>
      <c r="B259" s="19" t="str">
        <f>_xlfn.XLOOKUP(A259,'החוזים שלי'!$A:$A,'החוזים שלי'!$B:$B)</f>
        <v>מרכזיית מאור</v>
      </c>
      <c r="C259" s="19" t="str">
        <f>_xlfn.XLOOKUP(A259,'החוזים שלי'!$A:$A,'החוזים שלי'!$E:$E)</f>
        <v>כן</v>
      </c>
      <c r="D259" s="19" t="str">
        <f>_xlfn.XLOOKUP(A259,'החוזים שלי'!$A:$A, 'החוזים שלי'!$F:$F)</f>
        <v>לא</v>
      </c>
      <c r="E259" s="19">
        <f>_xlfn.XLOOKUP(A259, 'מונים לחוזים'!$A:$A, 'מונים לחוזים'!$H:$H)</f>
        <v>44</v>
      </c>
      <c r="F259" s="19" t="str">
        <f>_xlfn.XLOOKUP(A259, 'מונים לחוזים'!$A:$A, 'מונים לחוזים'!$L:$L)</f>
        <v>לא</v>
      </c>
    </row>
    <row r="260" spans="1:6" x14ac:dyDescent="0.2">
      <c r="A260" s="20">
        <v>340561089</v>
      </c>
      <c r="B260" s="19" t="str">
        <f>_xlfn.XLOOKUP(A260,'החוזים שלי'!$A:$A,'החוזים שלי'!$B:$B)</f>
        <v>טיפת חלב</v>
      </c>
      <c r="C260" s="19" t="str">
        <f>_xlfn.XLOOKUP(A260,'החוזים שלי'!$A:$A,'החוזים שלי'!$E:$E)</f>
        <v>כן</v>
      </c>
      <c r="D260" s="19" t="str">
        <f>_xlfn.XLOOKUP(A260,'החוזים שלי'!$A:$A, 'החוזים שלי'!$F:$F)</f>
        <v>לא</v>
      </c>
      <c r="E260" s="19">
        <f>_xlfn.XLOOKUP(A260, 'מונים לחוזים'!$A:$A, 'מונים לחוזים'!$H:$H)</f>
        <v>173</v>
      </c>
      <c r="F260" s="19" t="str">
        <f>_xlfn.XLOOKUP(A260, 'מונים לחוזים'!$A:$A, 'מונים לחוזים'!$L:$L)</f>
        <v>לא</v>
      </c>
    </row>
    <row r="261" spans="1:6" x14ac:dyDescent="0.2">
      <c r="A261" s="20">
        <v>340561697</v>
      </c>
      <c r="B261" s="19" t="str">
        <f>_xlfn.XLOOKUP(A261,'החוזים שלי'!$A:$A,'החוזים שלי'!$B:$B)</f>
        <v>ביס</v>
      </c>
      <c r="C261" s="19" t="str">
        <f>_xlfn.XLOOKUP(A261,'החוזים שלי'!$A:$A,'החוזים שלי'!$E:$E)</f>
        <v>כן</v>
      </c>
      <c r="D261" s="19" t="str">
        <f>_xlfn.XLOOKUP(A261,'החוזים שלי'!$A:$A, 'החוזים שלי'!$F:$F)</f>
        <v>כן</v>
      </c>
      <c r="E261" s="19">
        <f>_xlfn.XLOOKUP(A261, 'מונים לחוזים'!$A:$A, 'מונים לחוזים'!$H:$H)</f>
        <v>277</v>
      </c>
      <c r="F261" s="19" t="str">
        <f>_xlfn.XLOOKUP(A261, 'מונים לחוזים'!$A:$A, 'מונים לחוזים'!$L:$L)</f>
        <v>כן</v>
      </c>
    </row>
    <row r="262" spans="1:6" x14ac:dyDescent="0.2">
      <c r="A262" s="20">
        <v>340562359</v>
      </c>
      <c r="B262" s="19" t="str">
        <f>_xlfn.XLOOKUP(A262,'החוזים שלי'!$A:$A,'החוזים שלי'!$B:$B)</f>
        <v>רמזור</v>
      </c>
      <c r="C262" s="19" t="str">
        <f>_xlfn.XLOOKUP(A262,'החוזים שלי'!$A:$A,'החוזים שלי'!$E:$E)</f>
        <v>לא</v>
      </c>
      <c r="D262" s="19" t="str">
        <f>_xlfn.XLOOKUP(A262,'החוזים שלי'!$A:$A, 'החוזים שלי'!$F:$F)</f>
        <v>לא</v>
      </c>
      <c r="E262" s="19">
        <f>_xlfn.XLOOKUP(A262, 'מונים לחוזים'!$A:$A, 'מונים לחוזים'!$H:$H)</f>
        <v>9</v>
      </c>
      <c r="F262" s="19" t="str">
        <f>_xlfn.XLOOKUP(A262, 'מונים לחוזים'!$A:$A, 'מונים לחוזים'!$L:$L)</f>
        <v>לא</v>
      </c>
    </row>
    <row r="263" spans="1:6" x14ac:dyDescent="0.2">
      <c r="A263" s="20">
        <v>340563201</v>
      </c>
      <c r="B263" s="19" t="str">
        <f>_xlfn.XLOOKUP(A263,'החוזים שלי'!$A:$A,'החוזים שלי'!$B:$B)</f>
        <v>ביס</v>
      </c>
      <c r="C263" s="19" t="str">
        <f>_xlfn.XLOOKUP(A263,'החוזים שלי'!$A:$A,'החוזים שלי'!$E:$E)</f>
        <v>כן</v>
      </c>
      <c r="D263" s="19" t="str">
        <f>_xlfn.XLOOKUP(A263,'החוזים שלי'!$A:$A, 'החוזים שלי'!$F:$F)</f>
        <v>כן</v>
      </c>
      <c r="E263" s="19">
        <f>_xlfn.XLOOKUP(A263, 'מונים לחוזים'!$A:$A, 'מונים לחוזים'!$H:$H)</f>
        <v>346</v>
      </c>
      <c r="F263" s="19" t="str">
        <f>_xlfn.XLOOKUP(A263, 'מונים לחוזים'!$A:$A, 'מונים לחוזים'!$L:$L)</f>
        <v>כן</v>
      </c>
    </row>
    <row r="264" spans="1:6" x14ac:dyDescent="0.2">
      <c r="A264" s="20">
        <v>340564235</v>
      </c>
      <c r="B264" s="19" t="str">
        <f>_xlfn.XLOOKUP(A264,'החוזים שלי'!$A:$A,'החוזים שלי'!$B:$B)</f>
        <v>רמזור</v>
      </c>
      <c r="C264" s="19" t="str">
        <f>_xlfn.XLOOKUP(A264,'החוזים שלי'!$A:$A,'החוזים שלי'!$E:$E)</f>
        <v>לא</v>
      </c>
      <c r="D264" s="19" t="str">
        <f>_xlfn.XLOOKUP(A264,'החוזים שלי'!$A:$A, 'החוזים שלי'!$F:$F)</f>
        <v>לא</v>
      </c>
      <c r="E264" s="19">
        <f>_xlfn.XLOOKUP(A264, 'מונים לחוזים'!$A:$A, 'מונים לחוזים'!$H:$H)</f>
        <v>9</v>
      </c>
      <c r="F264" s="19" t="str">
        <f>_xlfn.XLOOKUP(A264, 'מונים לחוזים'!$A:$A, 'מונים לחוזים'!$L:$L)</f>
        <v>לא</v>
      </c>
    </row>
    <row r="265" spans="1:6" x14ac:dyDescent="0.2">
      <c r="A265" s="20">
        <v>340565080</v>
      </c>
      <c r="B265" s="19" t="str">
        <f>_xlfn.XLOOKUP(A265,'החוזים שלי'!$A:$A,'החוזים שלי'!$B:$B)</f>
        <v xml:space="preserve">ביס </v>
      </c>
      <c r="C265" s="19" t="str">
        <f>_xlfn.XLOOKUP(A265,'החוזים שלי'!$A:$A,'החוזים שלי'!$E:$E)</f>
        <v>כן</v>
      </c>
      <c r="D265" s="19" t="str">
        <f>_xlfn.XLOOKUP(A265,'החוזים שלי'!$A:$A, 'החוזים שלי'!$F:$F)</f>
        <v>לא</v>
      </c>
      <c r="E265" s="19">
        <f>_xlfn.XLOOKUP(A265, 'מונים לחוזים'!$A:$A, 'מונים לחוזים'!$H:$H)</f>
        <v>346</v>
      </c>
      <c r="F265" s="19" t="str">
        <f>_xlfn.XLOOKUP(A265, 'מונים לחוזים'!$A:$A, 'מונים לחוזים'!$L:$L)</f>
        <v>לא</v>
      </c>
    </row>
    <row r="266" spans="1:6" x14ac:dyDescent="0.2">
      <c r="A266" s="20">
        <v>340566728</v>
      </c>
      <c r="B266" s="19">
        <f>_xlfn.XLOOKUP(A266,'החוזים שלי'!$A:$A,'החוזים שלי'!$B:$B)</f>
        <v>0</v>
      </c>
      <c r="C266" s="19" t="str">
        <f>_xlfn.XLOOKUP(A266,'החוזים שלי'!$A:$A,'החוזים שלי'!$E:$E)</f>
        <v>כן</v>
      </c>
      <c r="D266" s="19" t="str">
        <f>_xlfn.XLOOKUP(A266,'החוזים שלי'!$A:$A, 'החוזים שלי'!$F:$F)</f>
        <v>לא</v>
      </c>
      <c r="E266" s="19">
        <f>_xlfn.XLOOKUP(A266, 'מונים לחוזים'!$A:$A, 'מונים לחוזים'!$H:$H)</f>
        <v>218</v>
      </c>
      <c r="F266" s="19" t="str">
        <f>_xlfn.XLOOKUP(A266, 'מונים לחוזים'!$A:$A, 'מונים לחוזים'!$L:$L)</f>
        <v>לא</v>
      </c>
    </row>
    <row r="267" spans="1:6" x14ac:dyDescent="0.2">
      <c r="A267" s="20">
        <v>340567009</v>
      </c>
      <c r="B267" s="19" t="str">
        <f>_xlfn.XLOOKUP(A267,'החוזים שלי'!$A:$A,'החוזים שלי'!$B:$B)</f>
        <v>אולם ספורט</v>
      </c>
      <c r="C267" s="19" t="str">
        <f>_xlfn.XLOOKUP(A267,'החוזים שלי'!$A:$A,'החוזים שלי'!$E:$E)</f>
        <v>כן</v>
      </c>
      <c r="D267" s="19" t="str">
        <f>_xlfn.XLOOKUP(A267,'החוזים שלי'!$A:$A, 'החוזים שלי'!$F:$F)</f>
        <v>לא</v>
      </c>
      <c r="E267" s="19">
        <f>_xlfn.XLOOKUP(A267, 'מונים לחוזים'!$A:$A, 'מונים לחוזים'!$H:$H)</f>
        <v>277</v>
      </c>
      <c r="F267" s="19" t="str">
        <f>_xlfn.XLOOKUP(A267, 'מונים לחוזים'!$A:$A, 'מונים לחוזים'!$L:$L)</f>
        <v>לא</v>
      </c>
    </row>
    <row r="268" spans="1:6" x14ac:dyDescent="0.2">
      <c r="A268" s="20">
        <v>340567735</v>
      </c>
      <c r="B268" s="19" t="str">
        <f>_xlfn.XLOOKUP(A268,'החוזים שלי'!$A:$A,'החוזים שלי'!$B:$B)</f>
        <v>מרכז נוער</v>
      </c>
      <c r="C268" s="19" t="str">
        <f>_xlfn.XLOOKUP(A268,'החוזים שלי'!$A:$A,'החוזים שלי'!$E:$E)</f>
        <v>לא</v>
      </c>
      <c r="D268" s="19" t="str">
        <f>_xlfn.XLOOKUP(A268,'החוזים שלי'!$A:$A, 'החוזים שלי'!$F:$F)</f>
        <v>לא</v>
      </c>
      <c r="E268" s="19">
        <f>_xlfn.XLOOKUP(A268, 'מונים לחוזים'!$A:$A, 'מונים לחוזים'!$H:$H)</f>
        <v>17</v>
      </c>
      <c r="F268" s="19" t="str">
        <f>_xlfn.XLOOKUP(A268, 'מונים לחוזים'!$A:$A, 'מונים לחוזים'!$L:$L)</f>
        <v>לא</v>
      </c>
    </row>
    <row r="269" spans="1:6" x14ac:dyDescent="0.2">
      <c r="A269" s="20">
        <v>340568352</v>
      </c>
      <c r="B269" s="19" t="str">
        <f>_xlfn.XLOOKUP(A269,'החוזים שלי'!$A:$A,'החוזים שלי'!$B:$B)</f>
        <v>מועדון נוער</v>
      </c>
      <c r="C269" s="19" t="str">
        <f>_xlfn.XLOOKUP(A269,'החוזים שלי'!$A:$A,'החוזים שלי'!$E:$E)</f>
        <v>לא</v>
      </c>
      <c r="D269" s="19" t="str">
        <f>_xlfn.XLOOKUP(A269,'החוזים שלי'!$A:$A, 'החוזים שלי'!$F:$F)</f>
        <v>לא</v>
      </c>
      <c r="E269" s="19">
        <f>_xlfn.XLOOKUP(A269, 'מונים לחוזים'!$A:$A, 'מונים לחוזים'!$H:$H)</f>
        <v>28</v>
      </c>
      <c r="F269" s="19" t="str">
        <f>_xlfn.XLOOKUP(A269, 'מונים לחוזים'!$A:$A, 'מונים לחוזים'!$L:$L)</f>
        <v>לא</v>
      </c>
    </row>
    <row r="270" spans="1:6" x14ac:dyDescent="0.2">
      <c r="A270" s="20">
        <v>340568699</v>
      </c>
      <c r="B270" s="19" t="str">
        <f>_xlfn.XLOOKUP(A270,'החוזים שלי'!$A:$A,'החוזים שלי'!$B:$B)</f>
        <v>משרד</v>
      </c>
      <c r="C270" s="19" t="str">
        <f>_xlfn.XLOOKUP(A270,'החוזים שלי'!$A:$A,'החוזים שלי'!$E:$E)</f>
        <v>לא</v>
      </c>
      <c r="D270" s="19" t="str">
        <f>_xlfn.XLOOKUP(A270,'החוזים שלי'!$A:$A, 'החוזים שלי'!$F:$F)</f>
        <v>לא</v>
      </c>
      <c r="E270" s="19">
        <f>_xlfn.XLOOKUP(A270, 'מונים לחוזים'!$A:$A, 'מונים לחוזים'!$H:$H)</f>
        <v>28</v>
      </c>
      <c r="F270" s="19" t="str">
        <f>_xlfn.XLOOKUP(A270, 'מונים לחוזים'!$A:$A, 'מונים לחוזים'!$L:$L)</f>
        <v>לא</v>
      </c>
    </row>
    <row r="271" spans="1:6" x14ac:dyDescent="0.2">
      <c r="A271" s="20">
        <v>340571286</v>
      </c>
      <c r="B271" s="19" t="str">
        <f>_xlfn.XLOOKUP(A271,'החוזים שלי'!$A:$A,'החוזים שלי'!$B:$B)</f>
        <v>גני ילדים</v>
      </c>
      <c r="C271" s="19" t="str">
        <f>_xlfn.XLOOKUP(A271,'החוזים שלי'!$A:$A,'החוזים שלי'!$E:$E)</f>
        <v>לא</v>
      </c>
      <c r="D271" s="19" t="str">
        <f>_xlfn.XLOOKUP(A271,'החוזים שלי'!$A:$A, 'החוזים שלי'!$F:$F)</f>
        <v>כן</v>
      </c>
      <c r="E271" s="19">
        <f>_xlfn.XLOOKUP(A271, 'מונים לחוזים'!$A:$A, 'מונים לחוזים'!$H:$H)</f>
        <v>87</v>
      </c>
      <c r="F271" s="19" t="str">
        <f>_xlfn.XLOOKUP(A271, 'מונים לחוזים'!$A:$A, 'מונים לחוזים'!$L:$L)</f>
        <v>כן</v>
      </c>
    </row>
    <row r="272" spans="1:6" x14ac:dyDescent="0.2">
      <c r="A272" s="20">
        <v>340572374</v>
      </c>
      <c r="B272" s="19">
        <f>_xlfn.XLOOKUP(A272,'החוזים שלי'!$A:$A,'החוזים שלי'!$B:$B)</f>
        <v>0</v>
      </c>
      <c r="C272" s="19" t="str">
        <f>_xlfn.XLOOKUP(A272,'החוזים שלי'!$A:$A,'החוזים שלי'!$E:$E)</f>
        <v>כן</v>
      </c>
      <c r="D272" s="19" t="str">
        <f>_xlfn.XLOOKUP(A272,'החוזים שלי'!$A:$A, 'החוזים שלי'!$F:$F)</f>
        <v>כן</v>
      </c>
      <c r="E272" s="19">
        <f>_xlfn.XLOOKUP(A272, 'מונים לחוזים'!$A:$A, 'מונים לחוזים'!$H:$H)</f>
        <v>111</v>
      </c>
      <c r="F272" s="19" t="str">
        <f>_xlfn.XLOOKUP(A272, 'מונים לחוזים'!$A:$A, 'מונים לחוזים'!$L:$L)</f>
        <v>כן</v>
      </c>
    </row>
    <row r="273" spans="1:6" x14ac:dyDescent="0.2">
      <c r="A273" s="20">
        <v>340572432</v>
      </c>
      <c r="B273" s="19" t="str">
        <f>_xlfn.XLOOKUP(A273,'החוזים שלי'!$A:$A,'החוזים שלי'!$B:$B)</f>
        <v>מרכזיית תאורה</v>
      </c>
      <c r="C273" s="19" t="str">
        <f>_xlfn.XLOOKUP(A273,'החוזים שלי'!$A:$A,'החוזים שלי'!$E:$E)</f>
        <v>כן</v>
      </c>
      <c r="D273" s="19" t="str">
        <f>_xlfn.XLOOKUP(A273,'החוזים שלי'!$A:$A, 'החוזים שלי'!$F:$F)</f>
        <v>לא</v>
      </c>
      <c r="E273" s="19">
        <f>_xlfn.XLOOKUP(A273, 'מונים לחוזים'!$A:$A, 'מונים לחוזים'!$H:$H)</f>
        <v>55</v>
      </c>
      <c r="F273" s="19" t="str">
        <f>_xlfn.XLOOKUP(A273, 'מונים לחוזים'!$A:$A, 'מונים לחוזים'!$L:$L)</f>
        <v>לא</v>
      </c>
    </row>
    <row r="274" spans="1:6" x14ac:dyDescent="0.2">
      <c r="A274" s="20">
        <v>340572472</v>
      </c>
      <c r="B274" s="19" t="str">
        <f>_xlfn.XLOOKUP(A274,'החוזים שלי'!$A:$A,'החוזים שלי'!$B:$B)</f>
        <v>מנגנון רמזורים</v>
      </c>
      <c r="C274" s="19" t="str">
        <f>_xlfn.XLOOKUP(A274,'החוזים שלי'!$A:$A,'החוזים שלי'!$E:$E)</f>
        <v>לא</v>
      </c>
      <c r="D274" s="19" t="str">
        <f>_xlfn.XLOOKUP(A274,'החוזים שלי'!$A:$A, 'החוזים שלי'!$F:$F)</f>
        <v>לא</v>
      </c>
      <c r="E274" s="19">
        <f>_xlfn.XLOOKUP(A274, 'מונים לחוזים'!$A:$A, 'מונים לחוזים'!$H:$H)</f>
        <v>9</v>
      </c>
      <c r="F274" s="19" t="str">
        <f>_xlfn.XLOOKUP(A274, 'מונים לחוזים'!$A:$A, 'מונים לחוזים'!$L:$L)</f>
        <v>לא</v>
      </c>
    </row>
    <row r="275" spans="1:6" x14ac:dyDescent="0.2">
      <c r="A275" s="20">
        <v>340573170</v>
      </c>
      <c r="B275" s="19" t="str">
        <f>_xlfn.XLOOKUP(A275,'החוזים שלי'!$A:$A,'החוזים שלי'!$B:$B)</f>
        <v>מ. מאור לגן ציבורי</v>
      </c>
      <c r="C275" s="19" t="str">
        <f>_xlfn.XLOOKUP(A275,'החוזים שלי'!$A:$A,'החוזים שלי'!$E:$E)</f>
        <v>לא</v>
      </c>
      <c r="D275" s="19" t="str">
        <f>_xlfn.XLOOKUP(A275,'החוזים שלי'!$A:$A, 'החוזים שלי'!$F:$F)</f>
        <v>לא</v>
      </c>
      <c r="E275" s="19">
        <f>_xlfn.XLOOKUP(A275, 'מונים לחוזים'!$A:$A, 'מונים לחוזים'!$H:$H)</f>
        <v>55</v>
      </c>
      <c r="F275" s="19" t="str">
        <f>_xlfn.XLOOKUP(A275, 'מונים לחוזים'!$A:$A, 'מונים לחוזים'!$L:$L)</f>
        <v>לא</v>
      </c>
    </row>
    <row r="276" spans="1:6" x14ac:dyDescent="0.2">
      <c r="A276" s="20">
        <v>340573584</v>
      </c>
      <c r="B276" s="19" t="str">
        <f>_xlfn.XLOOKUP(A276,'החוזים שלי'!$A:$A,'החוזים שלי'!$B:$B)</f>
        <v>משרד מעבדת</v>
      </c>
      <c r="C276" s="19" t="str">
        <f>_xlfn.XLOOKUP(A276,'החוזים שלי'!$A:$A,'החוזים שלי'!$E:$E)</f>
        <v>לא</v>
      </c>
      <c r="D276" s="19" t="str">
        <f>_xlfn.XLOOKUP(A276,'החוזים שלי'!$A:$A, 'החוזים שלי'!$F:$F)</f>
        <v>לא</v>
      </c>
      <c r="E276" s="19">
        <f>_xlfn.XLOOKUP(A276, 'מונים לחוזים'!$A:$A, 'מונים לחוזים'!$H:$H)</f>
        <v>9</v>
      </c>
      <c r="F276" s="19" t="str">
        <f>_xlfn.XLOOKUP(A276, 'מונים לחוזים'!$A:$A, 'מונים לחוזים'!$L:$L)</f>
        <v>לא</v>
      </c>
    </row>
    <row r="277" spans="1:6" x14ac:dyDescent="0.2">
      <c r="A277" s="20">
        <v>340573586</v>
      </c>
      <c r="B277" s="19" t="str">
        <f>_xlfn.XLOOKUP(A277,'החוזים שלי'!$A:$A,'החוזים שלי'!$B:$B)</f>
        <v>מנגנון רמזורים</v>
      </c>
      <c r="C277" s="19" t="str">
        <f>_xlfn.XLOOKUP(A277,'החוזים שלי'!$A:$A,'החוזים שלי'!$E:$E)</f>
        <v>לא</v>
      </c>
      <c r="D277" s="19" t="str">
        <f>_xlfn.XLOOKUP(A277,'החוזים שלי'!$A:$A, 'החוזים שלי'!$F:$F)</f>
        <v>לא</v>
      </c>
      <c r="E277" s="19">
        <f>_xlfn.XLOOKUP(A277, 'מונים לחוזים'!$A:$A, 'מונים לחוזים'!$H:$H)</f>
        <v>9</v>
      </c>
      <c r="F277" s="19" t="str">
        <f>_xlfn.XLOOKUP(A277, 'מונים לחוזים'!$A:$A, 'מונים לחוזים'!$L:$L)</f>
        <v>לא</v>
      </c>
    </row>
    <row r="278" spans="1:6" x14ac:dyDescent="0.2">
      <c r="A278" s="20">
        <v>340574284</v>
      </c>
      <c r="B278" s="19" t="str">
        <f>_xlfn.XLOOKUP(A278,'החוזים שלי'!$A:$A,'החוזים שלי'!$B:$B)</f>
        <v>גן ילדים</v>
      </c>
      <c r="C278" s="19" t="str">
        <f>_xlfn.XLOOKUP(A278,'החוזים שלי'!$A:$A,'החוזים שלי'!$E:$E)</f>
        <v>לא</v>
      </c>
      <c r="D278" s="19" t="str">
        <f>_xlfn.XLOOKUP(A278,'החוזים שלי'!$A:$A, 'החוזים שלי'!$F:$F)</f>
        <v>לא</v>
      </c>
      <c r="E278" s="19">
        <f>_xlfn.XLOOKUP(A278, 'מונים לחוזים'!$A:$A, 'מונים לחוזים'!$H:$H)</f>
        <v>17</v>
      </c>
      <c r="F278" s="19" t="str">
        <f>_xlfn.XLOOKUP(A278, 'מונים לחוזים'!$A:$A, 'מונים לחוזים'!$L:$L)</f>
        <v>לא</v>
      </c>
    </row>
    <row r="279" spans="1:6" x14ac:dyDescent="0.2">
      <c r="A279" s="20">
        <v>340574423</v>
      </c>
      <c r="B279" s="19" t="str">
        <f>_xlfn.XLOOKUP(A279,'החוזים שלי'!$A:$A,'החוזים שלי'!$B:$B)</f>
        <v>מ. מאור לגן ציבורי</v>
      </c>
      <c r="C279" s="19" t="str">
        <f>_xlfn.XLOOKUP(A279,'החוזים שלי'!$A:$A,'החוזים שלי'!$E:$E)</f>
        <v>כן</v>
      </c>
      <c r="D279" s="19" t="str">
        <f>_xlfn.XLOOKUP(A279,'החוזים שלי'!$A:$A, 'החוזים שלי'!$F:$F)</f>
        <v>לא</v>
      </c>
      <c r="E279" s="19">
        <f>_xlfn.XLOOKUP(A279, 'מונים לחוזים'!$A:$A, 'מונים לחוזים'!$H:$H)</f>
        <v>55</v>
      </c>
      <c r="F279" s="19" t="str">
        <f>_xlfn.XLOOKUP(A279, 'מונים לחוזים'!$A:$A, 'מונים לחוזים'!$L:$L)</f>
        <v>לא</v>
      </c>
    </row>
    <row r="280" spans="1:6" x14ac:dyDescent="0.2">
      <c r="A280" s="20">
        <v>340574611</v>
      </c>
      <c r="B280" s="19" t="str">
        <f>_xlfn.XLOOKUP(A280,'החוזים שלי'!$A:$A,'החוזים שלי'!$B:$B)</f>
        <v>מועדון חרשים</v>
      </c>
      <c r="C280" s="19" t="str">
        <f>_xlfn.XLOOKUP(A280,'החוזים שלי'!$A:$A,'החוזים שלי'!$E:$E)</f>
        <v>לא</v>
      </c>
      <c r="D280" s="19" t="str">
        <f>_xlfn.XLOOKUP(A280,'החוזים שלי'!$A:$A, 'החוזים שלי'!$F:$F)</f>
        <v>לא</v>
      </c>
      <c r="E280" s="19">
        <f>_xlfn.XLOOKUP(A280, 'מונים לחוזים'!$A:$A, 'מונים לחוזים'!$H:$H)</f>
        <v>28</v>
      </c>
      <c r="F280" s="19" t="str">
        <f>_xlfn.XLOOKUP(A280, 'מונים לחוזים'!$A:$A, 'מונים לחוזים'!$L:$L)</f>
        <v>לא</v>
      </c>
    </row>
    <row r="281" spans="1:6" x14ac:dyDescent="0.2">
      <c r="A281" s="20">
        <v>340574899</v>
      </c>
      <c r="B281" s="19" t="str">
        <f>_xlfn.XLOOKUP(A281,'החוזים שלי'!$A:$A,'החוזים שלי'!$B:$B)</f>
        <v>מרכזיית תאורה</v>
      </c>
      <c r="C281" s="19" t="str">
        <f>_xlfn.XLOOKUP(A281,'החוזים שלי'!$A:$A,'החוזים שלי'!$E:$E)</f>
        <v>לא</v>
      </c>
      <c r="D281" s="19" t="str">
        <f>_xlfn.XLOOKUP(A281,'החוזים שלי'!$A:$A, 'החוזים שלי'!$F:$F)</f>
        <v>לא</v>
      </c>
      <c r="E281" s="19">
        <f>_xlfn.XLOOKUP(A281, 'מונים לחוזים'!$A:$A, 'מונים לחוזים'!$H:$H)</f>
        <v>44</v>
      </c>
      <c r="F281" s="19" t="str">
        <f>_xlfn.XLOOKUP(A281, 'מונים לחוזים'!$A:$A, 'מונים לחוזים'!$L:$L)</f>
        <v>לא</v>
      </c>
    </row>
    <row r="282" spans="1:6" x14ac:dyDescent="0.2">
      <c r="A282" s="20">
        <v>340575106</v>
      </c>
      <c r="B282" s="19" t="str">
        <f>_xlfn.XLOOKUP(A282,'החוזים שלי'!$A:$A,'החוזים שלי'!$B:$B)</f>
        <v>משרד עירוני</v>
      </c>
      <c r="C282" s="19" t="str">
        <f>_xlfn.XLOOKUP(A282,'החוזים שלי'!$A:$A,'החוזים שלי'!$E:$E)</f>
        <v>לא</v>
      </c>
      <c r="D282" s="19" t="str">
        <f>_xlfn.XLOOKUP(A282,'החוזים שלי'!$A:$A, 'החוזים שלי'!$F:$F)</f>
        <v>לא</v>
      </c>
      <c r="E282" s="19">
        <f>_xlfn.XLOOKUP(A282, 'מונים לחוזים'!$A:$A, 'מונים לחוזים'!$H:$H)</f>
        <v>28</v>
      </c>
      <c r="F282" s="19" t="str">
        <f>_xlfn.XLOOKUP(A282, 'מונים לחוזים'!$A:$A, 'מונים לחוזים'!$L:$L)</f>
        <v>לא</v>
      </c>
    </row>
    <row r="283" spans="1:6" x14ac:dyDescent="0.2">
      <c r="A283" s="20">
        <v>340576123</v>
      </c>
      <c r="B283" s="19" t="str">
        <f>_xlfn.XLOOKUP(A283,'החוזים שלי'!$A:$A,'החוזים שלי'!$B:$B)</f>
        <v>מ. מאור לגן ציבורי</v>
      </c>
      <c r="C283" s="19" t="str">
        <f>_xlfn.XLOOKUP(A283,'החוזים שלי'!$A:$A,'החוזים שלי'!$E:$E)</f>
        <v>לא</v>
      </c>
      <c r="D283" s="19" t="str">
        <f>_xlfn.XLOOKUP(A283,'החוזים שלי'!$A:$A, 'החוזים שלי'!$F:$F)</f>
        <v>לא</v>
      </c>
      <c r="E283" s="19">
        <f>_xlfn.XLOOKUP(A283, 'מונים לחוזים'!$A:$A, 'מונים לחוזים'!$H:$H)</f>
        <v>44</v>
      </c>
      <c r="F283" s="19" t="str">
        <f>_xlfn.XLOOKUP(A283, 'מונים לחוזים'!$A:$A, 'מונים לחוזים'!$L:$L)</f>
        <v>לא</v>
      </c>
    </row>
    <row r="284" spans="1:6" x14ac:dyDescent="0.2">
      <c r="A284" s="20">
        <v>340576487</v>
      </c>
      <c r="B284" s="19" t="str">
        <f>_xlfn.XLOOKUP(A284,'החוזים שלי'!$A:$A,'החוזים שלי'!$B:$B)</f>
        <v>רמזור</v>
      </c>
      <c r="C284" s="19" t="str">
        <f>_xlfn.XLOOKUP(A284,'החוזים שלי'!$A:$A,'החוזים שלי'!$E:$E)</f>
        <v>לא</v>
      </c>
      <c r="D284" s="19" t="str">
        <f>_xlfn.XLOOKUP(A284,'החוזים שלי'!$A:$A, 'החוזים שלי'!$F:$F)</f>
        <v>לא</v>
      </c>
      <c r="E284" s="19">
        <f>_xlfn.XLOOKUP(A284, 'מונים לחוזים'!$A:$A, 'מונים לחוזים'!$H:$H)</f>
        <v>9</v>
      </c>
      <c r="F284" s="19" t="str">
        <f>_xlfn.XLOOKUP(A284, 'מונים לחוזים'!$A:$A, 'מונים לחוזים'!$L:$L)</f>
        <v>לא</v>
      </c>
    </row>
    <row r="285" spans="1:6" x14ac:dyDescent="0.2">
      <c r="A285" s="20">
        <v>340576790</v>
      </c>
      <c r="B285" s="19" t="str">
        <f>_xlfn.XLOOKUP(A285,'החוזים שלי'!$A:$A,'החוזים שלי'!$B:$B)</f>
        <v>רמזור</v>
      </c>
      <c r="C285" s="19" t="str">
        <f>_xlfn.XLOOKUP(A285,'החוזים שלי'!$A:$A,'החוזים שלי'!$E:$E)</f>
        <v>לא</v>
      </c>
      <c r="D285" s="19" t="str">
        <f>_xlfn.XLOOKUP(A285,'החוזים שלי'!$A:$A, 'החוזים שלי'!$F:$F)</f>
        <v>לא</v>
      </c>
      <c r="E285" s="19">
        <f>_xlfn.XLOOKUP(A285, 'מונים לחוזים'!$A:$A, 'מונים לחוזים'!$H:$H)</f>
        <v>9</v>
      </c>
      <c r="F285" s="19" t="str">
        <f>_xlfn.XLOOKUP(A285, 'מונים לחוזים'!$A:$A, 'מונים לחוזים'!$L:$L)</f>
        <v>לא</v>
      </c>
    </row>
    <row r="286" spans="1:6" x14ac:dyDescent="0.2">
      <c r="A286" s="20">
        <v>340576905</v>
      </c>
      <c r="B286" s="19" t="str">
        <f>_xlfn.XLOOKUP(A286,'החוזים שלי'!$A:$A,'החוזים שלי'!$B:$B)</f>
        <v>רמזור</v>
      </c>
      <c r="C286" s="19" t="str">
        <f>_xlfn.XLOOKUP(A286,'החוזים שלי'!$A:$A,'החוזים שלי'!$E:$E)</f>
        <v>לא</v>
      </c>
      <c r="D286" s="19" t="str">
        <f>_xlfn.XLOOKUP(A286,'החוזים שלי'!$A:$A, 'החוזים שלי'!$F:$F)</f>
        <v>לא</v>
      </c>
      <c r="E286" s="19">
        <f>_xlfn.XLOOKUP(A286, 'מונים לחוזים'!$A:$A, 'מונים לחוזים'!$H:$H)</f>
        <v>9</v>
      </c>
      <c r="F286" s="19" t="str">
        <f>_xlfn.XLOOKUP(A286, 'מונים לחוזים'!$A:$A, 'מונים לחוזים'!$L:$L)</f>
        <v>לא</v>
      </c>
    </row>
    <row r="287" spans="1:6" x14ac:dyDescent="0.2">
      <c r="A287" s="20">
        <v>340577207</v>
      </c>
      <c r="B287" s="19" t="str">
        <f>_xlfn.XLOOKUP(A287,'החוזים שלי'!$A:$A,'החוזים שלי'!$B:$B)</f>
        <v>מרכזיית מאור</v>
      </c>
      <c r="C287" s="19" t="str">
        <f>_xlfn.XLOOKUP(A287,'החוזים שלי'!$A:$A,'החוזים שלי'!$E:$E)</f>
        <v>לא</v>
      </c>
      <c r="D287" s="19" t="str">
        <f>_xlfn.XLOOKUP(A287,'החוזים שלי'!$A:$A, 'החוזים שלי'!$F:$F)</f>
        <v>לא</v>
      </c>
      <c r="E287" s="19">
        <f>_xlfn.XLOOKUP(A287, 'מונים לחוזים'!$A:$A, 'מונים לחוזים'!$H:$H)</f>
        <v>55</v>
      </c>
      <c r="F287" s="19" t="str">
        <f>_xlfn.XLOOKUP(A287, 'מונים לחוזים'!$A:$A, 'מונים לחוזים'!$L:$L)</f>
        <v>לא</v>
      </c>
    </row>
    <row r="288" spans="1:6" x14ac:dyDescent="0.2">
      <c r="A288" s="20">
        <v>340577280</v>
      </c>
      <c r="B288" s="19" t="str">
        <f>_xlfn.XLOOKUP(A288,'החוזים שלי'!$A:$A,'החוזים שלי'!$B:$B)</f>
        <v>מרכזיית רמזורים</v>
      </c>
      <c r="C288" s="19" t="str">
        <f>_xlfn.XLOOKUP(A288,'החוזים שלי'!$A:$A,'החוזים שלי'!$E:$E)</f>
        <v>לא</v>
      </c>
      <c r="D288" s="19" t="str">
        <f>_xlfn.XLOOKUP(A288,'החוזים שלי'!$A:$A, 'החוזים שלי'!$F:$F)</f>
        <v>לא</v>
      </c>
      <c r="E288" s="19">
        <f>_xlfn.XLOOKUP(A288, 'מונים לחוזים'!$A:$A, 'מונים לחוזים'!$H:$H)</f>
        <v>9</v>
      </c>
      <c r="F288" s="19" t="str">
        <f>_xlfn.XLOOKUP(A288, 'מונים לחוזים'!$A:$A, 'מונים לחוזים'!$L:$L)</f>
        <v>לא</v>
      </c>
    </row>
    <row r="289" spans="1:6" x14ac:dyDescent="0.2">
      <c r="A289" s="20">
        <v>340577343</v>
      </c>
      <c r="B289" s="19" t="str">
        <f>_xlfn.XLOOKUP(A289,'החוזים שלי'!$A:$A,'החוזים שלי'!$B:$B)</f>
        <v xml:space="preserve">מקלט </v>
      </c>
      <c r="C289" s="19" t="str">
        <f>_xlfn.XLOOKUP(A289,'החוזים שלי'!$A:$A,'החוזים שלי'!$E:$E)</f>
        <v>לא</v>
      </c>
      <c r="D289" s="19" t="str">
        <f>_xlfn.XLOOKUP(A289,'החוזים שלי'!$A:$A, 'החוזים שלי'!$F:$F)</f>
        <v>לא</v>
      </c>
      <c r="E289" s="19">
        <f>_xlfn.XLOOKUP(A289, 'מונים לחוזים'!$A:$A, 'מונים לחוזים'!$H:$H)</f>
        <v>28</v>
      </c>
      <c r="F289" s="19" t="str">
        <f>_xlfn.XLOOKUP(A289, 'מונים לחוזים'!$A:$A, 'מונים לחוזים'!$L:$L)</f>
        <v>לא</v>
      </c>
    </row>
    <row r="290" spans="1:6" x14ac:dyDescent="0.2">
      <c r="A290" s="20">
        <v>340577365</v>
      </c>
      <c r="B290" s="19" t="str">
        <f>_xlfn.XLOOKUP(A290,'החוזים שלי'!$A:$A,'החוזים שלי'!$B:$B)</f>
        <v>מנגנון רמזורים</v>
      </c>
      <c r="C290" s="19" t="str">
        <f>_xlfn.XLOOKUP(A290,'החוזים שלי'!$A:$A,'החוזים שלי'!$E:$E)</f>
        <v>לא</v>
      </c>
      <c r="D290" s="19" t="str">
        <f>_xlfn.XLOOKUP(A290,'החוזים שלי'!$A:$A, 'החוזים שלי'!$F:$F)</f>
        <v>לא</v>
      </c>
      <c r="E290" s="19">
        <f>_xlfn.XLOOKUP(A290, 'מונים לחוזים'!$A:$A, 'מונים לחוזים'!$H:$H)</f>
        <v>9</v>
      </c>
      <c r="F290" s="19" t="str">
        <f>_xlfn.XLOOKUP(A290, 'מונים לחוזים'!$A:$A, 'מונים לחוזים'!$L:$L)</f>
        <v>לא</v>
      </c>
    </row>
    <row r="291" spans="1:6" x14ac:dyDescent="0.2">
      <c r="A291" s="20">
        <v>340577473</v>
      </c>
      <c r="B291" s="19" t="str">
        <f>_xlfn.XLOOKUP(A291,'החוזים שלי'!$A:$A,'החוזים שלי'!$B:$B)</f>
        <v>משרד עירוני</v>
      </c>
      <c r="C291" s="19" t="str">
        <f>_xlfn.XLOOKUP(A291,'החוזים שלי'!$A:$A,'החוזים שלי'!$E:$E)</f>
        <v>לא</v>
      </c>
      <c r="D291" s="19" t="str">
        <f>_xlfn.XLOOKUP(A291,'החוזים שלי'!$A:$A, 'החוזים שלי'!$F:$F)</f>
        <v>לא</v>
      </c>
      <c r="E291" s="19">
        <f>_xlfn.XLOOKUP(A291, 'מונים לחוזים'!$A:$A, 'מונים לחוזים'!$H:$H)</f>
        <v>17</v>
      </c>
      <c r="F291" s="19" t="str">
        <f>_xlfn.XLOOKUP(A291, 'מונים לחוזים'!$A:$A, 'מונים לחוזים'!$L:$L)</f>
        <v>לא</v>
      </c>
    </row>
    <row r="292" spans="1:6" x14ac:dyDescent="0.2">
      <c r="A292" s="20">
        <v>340578612</v>
      </c>
      <c r="B292" s="19" t="str">
        <f>_xlfn.XLOOKUP(A292,'החוזים שלי'!$A:$A,'החוזים שלי'!$B:$B)</f>
        <v>מרכזיית מאור</v>
      </c>
      <c r="C292" s="19" t="str">
        <f>_xlfn.XLOOKUP(A292,'החוזים שלי'!$A:$A,'החוזים שלי'!$E:$E)</f>
        <v>כן</v>
      </c>
      <c r="D292" s="19" t="str">
        <f>_xlfn.XLOOKUP(A292,'החוזים שלי'!$A:$A, 'החוזים שלי'!$F:$F)</f>
        <v>לא</v>
      </c>
      <c r="E292" s="19">
        <f>_xlfn.XLOOKUP(A292, 'מונים לחוזים'!$A:$A, 'מונים לחוזים'!$H:$H)</f>
        <v>55</v>
      </c>
      <c r="F292" s="19" t="str">
        <f>_xlfn.XLOOKUP(A292, 'מונים לחוזים'!$A:$A, 'מונים לחוזים'!$L:$L)</f>
        <v>לא</v>
      </c>
    </row>
    <row r="293" spans="1:6" x14ac:dyDescent="0.2">
      <c r="A293" s="20">
        <v>345001582</v>
      </c>
      <c r="B293" s="19" t="str">
        <f>_xlfn.XLOOKUP(A293,'החוזים שלי'!$A:$A,'החוזים שלי'!$B:$B)</f>
        <v>הוחלף למפתח לבן</v>
      </c>
      <c r="C293" s="19" t="str">
        <f>_xlfn.XLOOKUP(A293,'החוזים שלי'!$A:$A,'החוזים שלי'!$E:$E)</f>
        <v>כן</v>
      </c>
      <c r="D293" s="19" t="str">
        <f>_xlfn.XLOOKUP(A293,'החוזים שלי'!$A:$A, 'החוזים שלי'!$F:$F)</f>
        <v>לא</v>
      </c>
      <c r="E293" s="19">
        <f>_xlfn.XLOOKUP(A293, 'מונים לחוזים'!$A:$A, 'מונים לחוזים'!$H:$H)</f>
        <v>44</v>
      </c>
      <c r="F293" s="19" t="str">
        <f>_xlfn.XLOOKUP(A293, 'מונים לחוזים'!$A:$A, 'מונים לחוזים'!$L:$L)</f>
        <v>לא</v>
      </c>
    </row>
    <row r="294" spans="1:6" x14ac:dyDescent="0.2">
      <c r="A294" s="20">
        <v>345024698</v>
      </c>
      <c r="B294" s="19" t="str">
        <f>_xlfn.XLOOKUP(A294,'החוזים שלי'!$A:$A,'החוזים שלי'!$B:$B)</f>
        <v>משרד</v>
      </c>
      <c r="C294" s="19" t="str">
        <f>_xlfn.XLOOKUP(A294,'החוזים שלי'!$A:$A,'החוזים שלי'!$E:$E)</f>
        <v>כן</v>
      </c>
      <c r="D294" s="19" t="str">
        <f>_xlfn.XLOOKUP(A294,'החוזים שלי'!$A:$A, 'החוזים שלי'!$F:$F)</f>
        <v>כן</v>
      </c>
      <c r="E294" s="19">
        <f>_xlfn.XLOOKUP(A294, 'מונים לחוזים'!$A:$A, 'מונים לחוזים'!$H:$H)</f>
        <v>173</v>
      </c>
      <c r="F294" s="19" t="str">
        <f>_xlfn.XLOOKUP(A294, 'מונים לחוזים'!$A:$A, 'מונים לחוזים'!$L:$L)</f>
        <v>כן</v>
      </c>
    </row>
    <row r="295" spans="1:6" x14ac:dyDescent="0.2">
      <c r="A295" s="20">
        <v>345037032</v>
      </c>
      <c r="B295" s="19" t="str">
        <f>_xlfn.XLOOKUP(A295,'החוזים שלי'!$A:$A,'החוזים שלי'!$B:$B)</f>
        <v>משאבת מים</v>
      </c>
      <c r="C295" s="19" t="str">
        <f>_xlfn.XLOOKUP(A295,'החוזים שלי'!$A:$A,'החוזים שלי'!$E:$E)</f>
        <v>כן</v>
      </c>
      <c r="D295" s="19" t="str">
        <f>_xlfn.XLOOKUP(A295,'החוזים שלי'!$A:$A, 'החוזים שלי'!$F:$F)</f>
        <v>לא</v>
      </c>
      <c r="E295" s="19">
        <f>_xlfn.XLOOKUP(A295, 'מונים לחוזים'!$A:$A, 'מונים לחוזים'!$H:$H)</f>
        <v>17</v>
      </c>
      <c r="F295" s="19" t="str">
        <f>_xlfn.XLOOKUP(A295, 'מונים לחוזים'!$A:$A, 'מונים לחוזים'!$L:$L)</f>
        <v>לא</v>
      </c>
    </row>
    <row r="296" spans="1:6" x14ac:dyDescent="0.2">
      <c r="A296" s="20">
        <v>345106888</v>
      </c>
      <c r="B296" s="19">
        <f>_xlfn.XLOOKUP(A296,'החוזים שלי'!$A:$A,'החוזים שלי'!$B:$B)</f>
        <v>0</v>
      </c>
      <c r="C296" s="19" t="str">
        <f>_xlfn.XLOOKUP(A296,'החוזים שלי'!$A:$A,'החוזים שלי'!$E:$E)</f>
        <v>כן</v>
      </c>
      <c r="D296" s="19" t="str">
        <f>_xlfn.XLOOKUP(A296,'החוזים שלי'!$A:$A, 'החוזים שלי'!$F:$F)</f>
        <v>לא</v>
      </c>
      <c r="E296" s="19">
        <f>_xlfn.XLOOKUP(A296, 'מונים לחוזים'!$A:$A, 'מונים לחוזים'!$H:$H)</f>
        <v>55</v>
      </c>
      <c r="F296" s="19" t="str">
        <f>_xlfn.XLOOKUP(A296, 'מונים לחוזים'!$A:$A, 'מונים לחוזים'!$L:$L)</f>
        <v>לא</v>
      </c>
    </row>
    <row r="297" spans="1:6" x14ac:dyDescent="0.2">
      <c r="A297" s="20">
        <v>345221529</v>
      </c>
      <c r="B297" s="19">
        <f>_xlfn.XLOOKUP(A297,'החוזים שלי'!$A:$A,'החוזים שלי'!$B:$B)</f>
        <v>0</v>
      </c>
      <c r="C297" s="19" t="str">
        <f>_xlfn.XLOOKUP(A297,'החוזים שלי'!$A:$A,'החוזים שלי'!$E:$E)</f>
        <v>כן</v>
      </c>
      <c r="D297" s="19" t="str">
        <f>_xlfn.XLOOKUP(A297,'החוזים שלי'!$A:$A, 'החוזים שלי'!$F:$F)</f>
        <v>כן</v>
      </c>
      <c r="E297" s="19">
        <f>_xlfn.XLOOKUP(A297, 'מונים לחוזים'!$A:$A, 'מונים לחוזים'!$H:$H)</f>
        <v>111</v>
      </c>
      <c r="F297" s="19" t="str">
        <f>_xlfn.XLOOKUP(A297, 'מונים לחוזים'!$A:$A, 'מונים לחוזים'!$L:$L)</f>
        <v>כן</v>
      </c>
    </row>
    <row r="298" spans="1:6" x14ac:dyDescent="0.2">
      <c r="A298" s="20">
        <v>345221556</v>
      </c>
      <c r="B298" s="19" t="str">
        <f>_xlfn.XLOOKUP(A298,'החוזים שלי'!$A:$A,'החוזים שלי'!$B:$B)</f>
        <v>גן ילדים</v>
      </c>
      <c r="C298" s="19" t="str">
        <f>_xlfn.XLOOKUP(A298,'החוזים שלי'!$A:$A,'החוזים שלי'!$E:$E)</f>
        <v>כן</v>
      </c>
      <c r="D298" s="19" t="str">
        <f>_xlfn.XLOOKUP(A298,'החוזים שלי'!$A:$A, 'החוזים שלי'!$F:$F)</f>
        <v>כן</v>
      </c>
      <c r="E298" s="19">
        <f>_xlfn.XLOOKUP(A298, 'מונים לחוזים'!$A:$A, 'מונים לחוזים'!$H:$H)</f>
        <v>139</v>
      </c>
      <c r="F298" s="19" t="str">
        <f>_xlfn.XLOOKUP(A298, 'מונים לחוזים'!$A:$A, 'מונים לחוזים'!$L:$L)</f>
        <v>כן</v>
      </c>
    </row>
    <row r="299" spans="1:6" x14ac:dyDescent="0.2">
      <c r="A299" s="20">
        <v>345221586</v>
      </c>
      <c r="B299" s="19">
        <f>_xlfn.XLOOKUP(A299,'החוזים שלי'!$A:$A,'החוזים שלי'!$B:$B)</f>
        <v>0</v>
      </c>
      <c r="C299" s="19" t="str">
        <f>_xlfn.XLOOKUP(A299,'החוזים שלי'!$A:$A,'החוזים שלי'!$E:$E)</f>
        <v>כן</v>
      </c>
      <c r="D299" s="19" t="str">
        <f>_xlfn.XLOOKUP(A299,'החוזים שלי'!$A:$A, 'החוזים שלי'!$F:$F)</f>
        <v>כן</v>
      </c>
      <c r="E299" s="19">
        <f>_xlfn.XLOOKUP(A299, 'מונים לחוזים'!$A:$A, 'מונים לחוזים'!$H:$H)</f>
        <v>436</v>
      </c>
      <c r="F299" s="19" t="str">
        <f>_xlfn.XLOOKUP(A299, 'מונים לחוזים'!$A:$A, 'מונים לחוזים'!$L:$L)</f>
        <v>כן</v>
      </c>
    </row>
    <row r="300" spans="1:6" x14ac:dyDescent="0.2">
      <c r="A300" s="20">
        <v>345221676</v>
      </c>
      <c r="B300" s="19" t="str">
        <f>_xlfn.XLOOKUP(A300,'החוזים שלי'!$A:$A,'החוזים שלי'!$B:$B)</f>
        <v>גני ילדים</v>
      </c>
      <c r="C300" s="19" t="str">
        <f>_xlfn.XLOOKUP(A300,'החוזים שלי'!$A:$A,'החוזים שלי'!$E:$E)</f>
        <v>לא</v>
      </c>
      <c r="D300" s="19" t="str">
        <f>_xlfn.XLOOKUP(A300,'החוזים שלי'!$A:$A, 'החוזים שלי'!$F:$F)</f>
        <v>לא</v>
      </c>
      <c r="E300" s="19">
        <f>_xlfn.XLOOKUP(A300, 'מונים לחוזים'!$A:$A, 'מונים לחוזים'!$H:$H)</f>
        <v>28</v>
      </c>
      <c r="F300" s="19" t="str">
        <f>_xlfn.XLOOKUP(A300, 'מונים לחוזים'!$A:$A, 'מונים לחוזים'!$L:$L)</f>
        <v>לא</v>
      </c>
    </row>
    <row r="301" spans="1:6" x14ac:dyDescent="0.2">
      <c r="A301" s="20">
        <v>345239227</v>
      </c>
      <c r="B301" s="19">
        <f>_xlfn.XLOOKUP(A301,'החוזים שלי'!$A:$A,'החוזים שלי'!$B:$B)</f>
        <v>0</v>
      </c>
      <c r="C301" s="19" t="str">
        <f>_xlfn.XLOOKUP(A301,'החוזים שלי'!$A:$A,'החוזים שלי'!$E:$E)</f>
        <v>כן</v>
      </c>
      <c r="D301" s="19" t="str">
        <f>_xlfn.XLOOKUP(A301,'החוזים שלי'!$A:$A, 'החוזים שלי'!$F:$F)</f>
        <v>כן</v>
      </c>
      <c r="E301" s="19">
        <f>_xlfn.XLOOKUP(A301, 'מונים לחוזים'!$A:$A, 'מונים לחוזים'!$H:$H)</f>
        <v>436</v>
      </c>
      <c r="F301" s="19" t="str">
        <f>_xlfn.XLOOKUP(A301, 'מונים לחוזים'!$A:$A, 'מונים לחוזים'!$L:$L)</f>
        <v>כן</v>
      </c>
    </row>
    <row r="302" spans="1:6" x14ac:dyDescent="0.2">
      <c r="A302" s="20">
        <v>345239482</v>
      </c>
      <c r="B302" s="19">
        <f>_xlfn.XLOOKUP(A302,'החוזים שלי'!$A:$A,'החוזים שלי'!$B:$B)</f>
        <v>0</v>
      </c>
      <c r="C302" s="19" t="str">
        <f>_xlfn.XLOOKUP(A302,'החוזים שלי'!$A:$A,'החוזים שלי'!$E:$E)</f>
        <v>לא</v>
      </c>
      <c r="D302" s="19" t="str">
        <f>_xlfn.XLOOKUP(A302,'החוזים שלי'!$A:$A, 'החוזים שלי'!$F:$F)</f>
        <v>לא</v>
      </c>
      <c r="E302" s="19">
        <f>_xlfn.XLOOKUP(A302, 'מונים לחוזים'!$A:$A, 'מונים לחוזים'!$H:$H)</f>
        <v>44</v>
      </c>
      <c r="F302" s="19" t="str">
        <f>_xlfn.XLOOKUP(A302, 'מונים לחוזים'!$A:$A, 'מונים לחוזים'!$L:$L)</f>
        <v>לא</v>
      </c>
    </row>
    <row r="303" spans="1:6" x14ac:dyDescent="0.2">
      <c r="A303" s="20">
        <v>345239500</v>
      </c>
      <c r="B303" s="19">
        <f>_xlfn.XLOOKUP(A303,'החוזים שלי'!$A:$A,'החוזים שלי'!$B:$B)</f>
        <v>0</v>
      </c>
      <c r="C303" s="19" t="str">
        <f>_xlfn.XLOOKUP(A303,'החוזים שלי'!$A:$A,'החוזים שלי'!$E:$E)</f>
        <v>לא</v>
      </c>
      <c r="D303" s="19" t="str">
        <f>_xlfn.XLOOKUP(A303,'החוזים שלי'!$A:$A, 'החוזים שלי'!$F:$F)</f>
        <v>לא</v>
      </c>
      <c r="E303" s="19">
        <f>_xlfn.XLOOKUP(A303, 'מונים לחוזים'!$A:$A, 'מונים לחוזים'!$H:$H)</f>
        <v>44</v>
      </c>
      <c r="F303" s="19" t="str">
        <f>_xlfn.XLOOKUP(A303, 'מונים לחוזים'!$A:$A, 'מונים לחוזים'!$L:$L)</f>
        <v>לא</v>
      </c>
    </row>
    <row r="304" spans="1:6" x14ac:dyDescent="0.2">
      <c r="A304" s="20">
        <v>345539370</v>
      </c>
      <c r="B304" s="19">
        <f>_xlfn.XLOOKUP(A304,'החוזים שלי'!$A:$A,'החוזים שלי'!$B:$B)</f>
        <v>0</v>
      </c>
      <c r="C304" s="19" t="str">
        <f>_xlfn.XLOOKUP(A304,'החוזים שלי'!$A:$A,'החוזים שלי'!$E:$E)</f>
        <v>כן</v>
      </c>
      <c r="D304" s="19" t="str">
        <f>_xlfn.XLOOKUP(A304,'החוזים שלי'!$A:$A, 'החוזים שלי'!$F:$F)</f>
        <v>כן</v>
      </c>
      <c r="E304" s="19">
        <f>_xlfn.XLOOKUP(A304, 'מונים לחוזים'!$A:$A, 'מונים לחוזים'!$H:$H)</f>
        <v>218</v>
      </c>
      <c r="F304" s="19" t="str">
        <f>_xlfn.XLOOKUP(A304, 'מונים לחוזים'!$A:$A, 'מונים לחוזים'!$L:$L)</f>
        <v>כן</v>
      </c>
    </row>
    <row r="305" spans="1:6" x14ac:dyDescent="0.2">
      <c r="A305" s="20">
        <v>345632505</v>
      </c>
      <c r="B305" s="19" t="str">
        <f>_xlfn.XLOOKUP(A305,'החוזים שלי'!$A:$A,'החוזים שלי'!$B:$B)</f>
        <v>מחסן - נכס עירוני לא בשימוש</v>
      </c>
      <c r="C305" s="19" t="str">
        <f>_xlfn.XLOOKUP(A305,'החוזים שלי'!$A:$A,'החוזים שלי'!$E:$E)</f>
        <v>לא</v>
      </c>
      <c r="D305" s="19" t="str">
        <f>_xlfn.XLOOKUP(A305,'החוזים שלי'!$A:$A, 'החוזים שלי'!$F:$F)</f>
        <v>לא</v>
      </c>
      <c r="E305" s="19">
        <f>_xlfn.XLOOKUP(A305, 'מונים לחוזים'!$A:$A, 'מונים לחוזים'!$H:$H)</f>
        <v>6</v>
      </c>
      <c r="F305" s="19" t="str">
        <f>_xlfn.XLOOKUP(A305, 'מונים לחוזים'!$A:$A, 'מונים לחוזים'!$L:$L)</f>
        <v>לא</v>
      </c>
    </row>
    <row r="306" spans="1:6" x14ac:dyDescent="0.2">
      <c r="A306" s="20">
        <v>345702670</v>
      </c>
      <c r="B306" s="19">
        <f>_xlfn.XLOOKUP(A306,'החוזים שלי'!$A:$A,'החוזים שלי'!$B:$B)</f>
        <v>0</v>
      </c>
      <c r="C306" s="19" t="str">
        <f>_xlfn.XLOOKUP(A306,'החוזים שלי'!$A:$A,'החוזים שלי'!$E:$E)</f>
        <v>לא</v>
      </c>
      <c r="D306" s="19" t="str">
        <f>_xlfn.XLOOKUP(A306,'החוזים שלי'!$A:$A, 'החוזים שלי'!$F:$F)</f>
        <v>לא</v>
      </c>
      <c r="E306" s="19">
        <f>_xlfn.XLOOKUP(A306, 'מונים לחוזים'!$A:$A, 'מונים לחוזים'!$H:$H)</f>
        <v>44</v>
      </c>
      <c r="F306" s="19" t="str">
        <f>_xlfn.XLOOKUP(A306, 'מונים לחוזים'!$A:$A, 'מונים לחוזים'!$L:$L)</f>
        <v>לא</v>
      </c>
    </row>
    <row r="307" spans="1:6" x14ac:dyDescent="0.2">
      <c r="A307" s="20">
        <v>345702677</v>
      </c>
      <c r="B307" s="19">
        <f>_xlfn.XLOOKUP(A307,'החוזים שלי'!$A:$A,'החוזים שלי'!$B:$B)</f>
        <v>0</v>
      </c>
      <c r="C307" s="19" t="str">
        <f>_xlfn.XLOOKUP(A307,'החוזים שלי'!$A:$A,'החוזים שלי'!$E:$E)</f>
        <v>לא</v>
      </c>
      <c r="D307" s="19" t="str">
        <f>_xlfn.XLOOKUP(A307,'החוזים שלי'!$A:$A, 'החוזים שלי'!$F:$F)</f>
        <v>לא</v>
      </c>
      <c r="E307" s="19">
        <f>_xlfn.XLOOKUP(A307, 'מונים לחוזים'!$A:$A, 'מונים לחוזים'!$H:$H)</f>
        <v>44</v>
      </c>
      <c r="F307" s="19" t="str">
        <f>_xlfn.XLOOKUP(A307, 'מונים לחוזים'!$A:$A, 'מונים לחוזים'!$L:$L)</f>
        <v>לא</v>
      </c>
    </row>
    <row r="308" spans="1:6" x14ac:dyDescent="0.2">
      <c r="A308" s="20">
        <v>345926778</v>
      </c>
      <c r="B308" s="19" t="str">
        <f>_xlfn.XLOOKUP(A308,'החוזים שלי'!$A:$A,'החוזים שלי'!$B:$B)</f>
        <v>ביס</v>
      </c>
      <c r="C308" s="19" t="str">
        <f>_xlfn.XLOOKUP(A308,'החוזים שלי'!$A:$A,'החוזים שלי'!$E:$E)</f>
        <v>כן</v>
      </c>
      <c r="D308" s="19" t="str">
        <f>_xlfn.XLOOKUP(A308,'החוזים שלי'!$A:$A, 'החוזים שלי'!$F:$F)</f>
        <v>כן</v>
      </c>
      <c r="E308" s="19">
        <f>_xlfn.XLOOKUP(A308, 'מונים לחוזים'!$A:$A, 'מונים לחוזים'!$H:$H)</f>
        <v>346</v>
      </c>
      <c r="F308" s="19" t="str">
        <f>_xlfn.XLOOKUP(A308, 'מונים לחוזים'!$A:$A, 'מונים לחוזים'!$L:$L)</f>
        <v>כן</v>
      </c>
    </row>
    <row r="309" spans="1:6" x14ac:dyDescent="0.2">
      <c r="A309" s="20">
        <v>345943882</v>
      </c>
      <c r="B309" s="19" t="str">
        <f>_xlfn.XLOOKUP(A309,'החוזים שלי'!$A:$A,'החוזים שלי'!$B:$B)</f>
        <v>גן ציבורי</v>
      </c>
      <c r="C309" s="19" t="str">
        <f>_xlfn.XLOOKUP(A309,'החוזים שלי'!$A:$A,'החוזים שלי'!$E:$E)</f>
        <v>לא</v>
      </c>
      <c r="D309" s="19" t="str">
        <f>_xlfn.XLOOKUP(A309,'החוזים שלי'!$A:$A, 'החוזים שלי'!$F:$F)</f>
        <v>לא</v>
      </c>
      <c r="E309" s="19">
        <f>_xlfn.XLOOKUP(A309, 'מונים לחוזים'!$A:$A, 'מונים לחוזים'!$H:$H)</f>
        <v>28</v>
      </c>
      <c r="F309" s="19" t="str">
        <f>_xlfn.XLOOKUP(A309, 'מונים לחוזים'!$A:$A, 'מונים לחוזים'!$L:$L)</f>
        <v>לא</v>
      </c>
    </row>
    <row r="310" spans="1:6" x14ac:dyDescent="0.2">
      <c r="A310" s="20">
        <v>346127153</v>
      </c>
      <c r="B310" s="19" t="str">
        <f>_xlfn.XLOOKUP(A310,'החוזים שלי'!$A:$A,'החוזים שלי'!$B:$B)</f>
        <v>גן ילדים</v>
      </c>
      <c r="C310" s="19" t="str">
        <f>_xlfn.XLOOKUP(A310,'החוזים שלי'!$A:$A,'החוזים שלי'!$E:$E)</f>
        <v>לא</v>
      </c>
      <c r="D310" s="19" t="str">
        <f>_xlfn.XLOOKUP(A310,'החוזים שלי'!$A:$A, 'החוזים שלי'!$F:$F)</f>
        <v>כן</v>
      </c>
      <c r="E310" s="19">
        <f>_xlfn.XLOOKUP(A310, 'מונים לחוזים'!$A:$A, 'מונים לחוזים'!$H:$H)</f>
        <v>28</v>
      </c>
      <c r="F310" s="19" t="str">
        <f>_xlfn.XLOOKUP(A310, 'מונים לחוזים'!$A:$A, 'מונים לחוזים'!$L:$L)</f>
        <v>כן</v>
      </c>
    </row>
    <row r="311" spans="1:6" x14ac:dyDescent="0.2">
      <c r="A311" s="20">
        <v>346127156</v>
      </c>
      <c r="B311" s="19" t="str">
        <f>_xlfn.XLOOKUP(A311,'החוזים שלי'!$A:$A,'החוזים שלי'!$B:$B)</f>
        <v>גן ילדים</v>
      </c>
      <c r="C311" s="19" t="str">
        <f>_xlfn.XLOOKUP(A311,'החוזים שלי'!$A:$A,'החוזים שלי'!$E:$E)</f>
        <v>לא</v>
      </c>
      <c r="D311" s="19" t="str">
        <f>_xlfn.XLOOKUP(A311,'החוזים שלי'!$A:$A, 'החוזים שלי'!$F:$F)</f>
        <v>כן</v>
      </c>
      <c r="E311" s="19">
        <f>_xlfn.XLOOKUP(A311, 'מונים לחוזים'!$A:$A, 'מונים לחוזים'!$H:$H)</f>
        <v>17</v>
      </c>
      <c r="F311" s="19" t="str">
        <f>_xlfn.XLOOKUP(A311, 'מונים לחוזים'!$A:$A, 'מונים לחוזים'!$L:$L)</f>
        <v>כן</v>
      </c>
    </row>
    <row r="312" spans="1:6" x14ac:dyDescent="0.2">
      <c r="A312" s="20">
        <v>346130501</v>
      </c>
      <c r="B312" s="19" t="str">
        <f>_xlfn.XLOOKUP(A312,'החוזים שלי'!$A:$A,'החוזים שלי'!$B:$B)</f>
        <v>גן ילדים</v>
      </c>
      <c r="C312" s="19" t="str">
        <f>_xlfn.XLOOKUP(A312,'החוזים שלי'!$A:$A,'החוזים שלי'!$E:$E)</f>
        <v>לא</v>
      </c>
      <c r="D312" s="19" t="str">
        <f>_xlfn.XLOOKUP(A312,'החוזים שלי'!$A:$A, 'החוזים שלי'!$F:$F)</f>
        <v>לא</v>
      </c>
      <c r="E312" s="19">
        <f>_xlfn.XLOOKUP(A312, 'מונים לחוזים'!$A:$A, 'מונים לחוזים'!$H:$H)</f>
        <v>17</v>
      </c>
      <c r="F312" s="19" t="str">
        <f>_xlfn.XLOOKUP(A312, 'מונים לחוזים'!$A:$A, 'מונים לחוזים'!$L:$L)</f>
        <v>לא</v>
      </c>
    </row>
    <row r="313" spans="1:6" x14ac:dyDescent="0.2">
      <c r="A313" s="20">
        <v>346130775</v>
      </c>
      <c r="B313" s="19" t="str">
        <f>_xlfn.XLOOKUP(A313,'החוזים שלי'!$A:$A,'החוזים שלי'!$B:$B)</f>
        <v>גן ילדים</v>
      </c>
      <c r="C313" s="19" t="str">
        <f>_xlfn.XLOOKUP(A313,'החוזים שלי'!$A:$A,'החוזים שלי'!$E:$E)</f>
        <v>לא</v>
      </c>
      <c r="D313" s="19" t="str">
        <f>_xlfn.XLOOKUP(A313,'החוזים שלי'!$A:$A, 'החוזים שלי'!$F:$F)</f>
        <v>לא</v>
      </c>
      <c r="E313" s="19">
        <f>_xlfn.XLOOKUP(A313, 'מונים לחוזים'!$A:$A, 'מונים לחוזים'!$H:$H)</f>
        <v>17</v>
      </c>
      <c r="F313" s="19" t="str">
        <f>_xlfn.XLOOKUP(A313, 'מונים לחוזים'!$A:$A, 'מונים לחוזים'!$L:$L)</f>
        <v>לא</v>
      </c>
    </row>
    <row r="314" spans="1:6" x14ac:dyDescent="0.2">
      <c r="A314" s="20">
        <v>346144568</v>
      </c>
      <c r="B314" s="19" t="str">
        <f>_xlfn.XLOOKUP(A314,'החוזים שלי'!$A:$A,'החוזים שלי'!$B:$B)</f>
        <v>גן ילדים</v>
      </c>
      <c r="C314" s="19" t="str">
        <f>_xlfn.XLOOKUP(A314,'החוזים שלי'!$A:$A,'החוזים שלי'!$E:$E)</f>
        <v>לא</v>
      </c>
      <c r="D314" s="19" t="str">
        <f>_xlfn.XLOOKUP(A314,'החוזים שלי'!$A:$A, 'החוזים שלי'!$F:$F)</f>
        <v>לא</v>
      </c>
      <c r="E314" s="19">
        <f>_xlfn.XLOOKUP(A314, 'מונים לחוזים'!$A:$A, 'מונים לחוזים'!$H:$H)</f>
        <v>17</v>
      </c>
      <c r="F314" s="19" t="str">
        <f>_xlfn.XLOOKUP(A314, 'מונים לחוזים'!$A:$A, 'מונים לחוזים'!$L:$L)</f>
        <v>לא</v>
      </c>
    </row>
    <row r="315" spans="1:6" x14ac:dyDescent="0.2">
      <c r="A315" s="20">
        <v>346497984</v>
      </c>
      <c r="B315" s="19" t="str">
        <f>_xlfn.XLOOKUP(A315,'החוזים שלי'!$A:$A,'החוזים שלי'!$B:$B)</f>
        <v>אולם ספורט</v>
      </c>
      <c r="C315" s="19" t="str">
        <f>_xlfn.XLOOKUP(A315,'החוזים שלי'!$A:$A,'החוזים שלי'!$E:$E)</f>
        <v>כן</v>
      </c>
      <c r="D315" s="19" t="str">
        <f>_xlfn.XLOOKUP(A315,'החוזים שלי'!$A:$A, 'החוזים שלי'!$F:$F)</f>
        <v>כן</v>
      </c>
      <c r="E315" s="19">
        <f>_xlfn.XLOOKUP(A315, 'מונים לחוזים'!$A:$A, 'מונים לחוזים'!$H:$H)</f>
        <v>277</v>
      </c>
      <c r="F315" s="19" t="str">
        <f>_xlfn.XLOOKUP(A315, 'מונים לחוזים'!$A:$A, 'מונים לחוזים'!$L:$L)</f>
        <v>כן</v>
      </c>
    </row>
    <row r="316" spans="1:6" x14ac:dyDescent="0.2">
      <c r="A316" s="20">
        <v>346522660</v>
      </c>
      <c r="B316" s="19" t="str">
        <f>_xlfn.XLOOKUP(A316,'החוזים שלי'!$A:$A,'החוזים שלי'!$B:$B)</f>
        <v>ספריה</v>
      </c>
      <c r="C316" s="19" t="str">
        <f>_xlfn.XLOOKUP(A316,'החוזים שלי'!$A:$A,'החוזים שלי'!$E:$E)</f>
        <v>לא</v>
      </c>
      <c r="D316" s="19" t="str">
        <f>_xlfn.XLOOKUP(A316,'החוזים שלי'!$A:$A, 'החוזים שלי'!$F:$F)</f>
        <v>לא</v>
      </c>
      <c r="E316" s="19">
        <f>_xlfn.XLOOKUP(A316, 'מונים לחוזים'!$A:$A, 'מונים לחוזים'!$H:$H)</f>
        <v>28</v>
      </c>
      <c r="F316" s="19" t="str">
        <f>_xlfn.XLOOKUP(A316, 'מונים לחוזים'!$A:$A, 'מונים לחוזים'!$L:$L)</f>
        <v>לא</v>
      </c>
    </row>
    <row r="317" spans="1:6" x14ac:dyDescent="0.2">
      <c r="A317" s="20">
        <v>346540220</v>
      </c>
      <c r="B317" s="19" t="str">
        <f>_xlfn.XLOOKUP(A317,'החוזים שלי'!$A:$A,'החוזים שלי'!$B:$B)</f>
        <v>גן ילדים</v>
      </c>
      <c r="C317" s="19" t="str">
        <f>_xlfn.XLOOKUP(A317,'החוזים שלי'!$A:$A,'החוזים שלי'!$E:$E)</f>
        <v>לא</v>
      </c>
      <c r="D317" s="19" t="str">
        <f>_xlfn.XLOOKUP(A317,'החוזים שלי'!$A:$A, 'החוזים שלי'!$F:$F)</f>
        <v>לא</v>
      </c>
      <c r="E317" s="19">
        <f>_xlfn.XLOOKUP(A317, 'מונים לחוזים'!$A:$A, 'מונים לחוזים'!$H:$H)</f>
        <v>17</v>
      </c>
      <c r="F317" s="19" t="str">
        <f>_xlfn.XLOOKUP(A317, 'מונים לחוזים'!$A:$A, 'מונים לחוזים'!$L:$L)</f>
        <v>לא</v>
      </c>
    </row>
    <row r="318" spans="1:6" x14ac:dyDescent="0.2">
      <c r="A318" s="20">
        <v>346544148</v>
      </c>
      <c r="B318" s="19" t="str">
        <f>_xlfn.XLOOKUP(A318,'החוזים שלי'!$A:$A,'החוזים שלי'!$B:$B)</f>
        <v>בית כנסת</v>
      </c>
      <c r="C318" s="19" t="str">
        <f>_xlfn.XLOOKUP(A318,'החוזים שלי'!$A:$A,'החוזים שלי'!$E:$E)</f>
        <v>כן</v>
      </c>
      <c r="D318" s="19" t="str">
        <f>_xlfn.XLOOKUP(A318,'החוזים שלי'!$A:$A, 'החוזים שלי'!$F:$F)</f>
        <v>לא</v>
      </c>
      <c r="E318" s="19">
        <f>_xlfn.XLOOKUP(A318, 'מונים לחוזים'!$A:$A, 'מונים לחוזים'!$H:$H)</f>
        <v>44</v>
      </c>
      <c r="F318" s="19" t="str">
        <f>_xlfn.XLOOKUP(A318, 'מונים לחוזים'!$A:$A, 'מונים לחוזים'!$L:$L)</f>
        <v>לא</v>
      </c>
    </row>
    <row r="319" spans="1:6" x14ac:dyDescent="0.2">
      <c r="A319" s="20">
        <v>346545003</v>
      </c>
      <c r="B319" s="19" t="str">
        <f>_xlfn.XLOOKUP(A319,'החוזים שלי'!$A:$A,'החוזים שלי'!$B:$B)</f>
        <v>גן ילדים</v>
      </c>
      <c r="C319" s="19" t="str">
        <f>_xlfn.XLOOKUP(A319,'החוזים שלי'!$A:$A,'החוזים שלי'!$E:$E)</f>
        <v>לא</v>
      </c>
      <c r="D319" s="19" t="str">
        <f>_xlfn.XLOOKUP(A319,'החוזים שלי'!$A:$A, 'החוזים שלי'!$F:$F)</f>
        <v>לא</v>
      </c>
      <c r="E319" s="19">
        <f>_xlfn.XLOOKUP(A319, 'מונים לחוזים'!$A:$A, 'מונים לחוזים'!$H:$H)</f>
        <v>17</v>
      </c>
      <c r="F319" s="19" t="str">
        <f>_xlfn.XLOOKUP(A319, 'מונים לחוזים'!$A:$A, 'מונים לחוזים'!$L:$L)</f>
        <v>לא</v>
      </c>
    </row>
    <row r="320" spans="1:6" x14ac:dyDescent="0.2">
      <c r="A320" s="20">
        <v>346545005</v>
      </c>
      <c r="B320" s="19" t="str">
        <f>_xlfn.XLOOKUP(A320,'החוזים שלי'!$A:$A,'החוזים שלי'!$B:$B)</f>
        <v>גן ילדים</v>
      </c>
      <c r="C320" s="19" t="str">
        <f>_xlfn.XLOOKUP(A320,'החוזים שלי'!$A:$A,'החוזים שלי'!$E:$E)</f>
        <v>לא</v>
      </c>
      <c r="D320" s="19" t="str">
        <f>_xlfn.XLOOKUP(A320,'החוזים שלי'!$A:$A, 'החוזים שלי'!$F:$F)</f>
        <v>כן</v>
      </c>
      <c r="E320" s="19">
        <f>_xlfn.XLOOKUP(A320, 'מונים לחוזים'!$A:$A, 'מונים לחוזים'!$H:$H)</f>
        <v>17</v>
      </c>
      <c r="F320" s="19" t="str">
        <f>_xlfn.XLOOKUP(A320, 'מונים לחוזים'!$A:$A, 'מונים לחוזים'!$L:$L)</f>
        <v>כן</v>
      </c>
    </row>
    <row r="321" spans="1:6" x14ac:dyDescent="0.2">
      <c r="A321" s="20">
        <v>346545008</v>
      </c>
      <c r="B321" s="19">
        <f>_xlfn.XLOOKUP(A321,'החוזים שלי'!$A:$A,'החוזים שלי'!$B:$B)</f>
        <v>0</v>
      </c>
      <c r="C321" s="19" t="str">
        <f>_xlfn.XLOOKUP(A321,'החוזים שלי'!$A:$A,'החוזים שלי'!$E:$E)</f>
        <v>לא</v>
      </c>
      <c r="D321" s="19" t="str">
        <f>_xlfn.XLOOKUP(A321,'החוזים שלי'!$A:$A, 'החוזים שלי'!$F:$F)</f>
        <v>לא</v>
      </c>
      <c r="E321" s="19">
        <f>_xlfn.XLOOKUP(A321, 'מונים לחוזים'!$A:$A, 'מונים לחוזים'!$H:$H)</f>
        <v>17</v>
      </c>
      <c r="F321" s="19" t="str">
        <f>_xlfn.XLOOKUP(A321, 'מונים לחוזים'!$A:$A, 'מונים לחוזים'!$L:$L)</f>
        <v>לא</v>
      </c>
    </row>
    <row r="322" spans="1:6" x14ac:dyDescent="0.2">
      <c r="A322" s="20">
        <v>346554369</v>
      </c>
      <c r="B322" s="19" t="str">
        <f>_xlfn.XLOOKUP(A322,'החוזים שלי'!$A:$A,'החוזים שלי'!$B:$B)</f>
        <v>גן ילדים</v>
      </c>
      <c r="C322" s="19" t="str">
        <f>_xlfn.XLOOKUP(A322,'החוזים שלי'!$A:$A,'החוזים שלי'!$E:$E)</f>
        <v>לא</v>
      </c>
      <c r="D322" s="19" t="str">
        <f>_xlfn.XLOOKUP(A322,'החוזים שלי'!$A:$A, 'החוזים שלי'!$F:$F)</f>
        <v>כן</v>
      </c>
      <c r="E322" s="19">
        <f>_xlfn.XLOOKUP(A322, 'מונים לחוזים'!$A:$A, 'מונים לחוזים'!$H:$H)</f>
        <v>17</v>
      </c>
      <c r="F322" s="19" t="str">
        <f>_xlfn.XLOOKUP(A322, 'מונים לחוזים'!$A:$A, 'מונים לחוזים'!$L:$L)</f>
        <v>כן</v>
      </c>
    </row>
    <row r="323" spans="1:6" x14ac:dyDescent="0.2">
      <c r="A323" s="20">
        <v>346565146</v>
      </c>
      <c r="B323" s="19" t="str">
        <f>_xlfn.XLOOKUP(A323,'החוזים שלי'!$A:$A,'החוזים שלי'!$B:$B)</f>
        <v>גן ילדים</v>
      </c>
      <c r="C323" s="19" t="str">
        <f>_xlfn.XLOOKUP(A323,'החוזים שלי'!$A:$A,'החוזים שלי'!$E:$E)</f>
        <v>לא</v>
      </c>
      <c r="D323" s="19" t="str">
        <f>_xlfn.XLOOKUP(A323,'החוזים שלי'!$A:$A, 'החוזים שלי'!$F:$F)</f>
        <v>לא</v>
      </c>
      <c r="E323" s="19">
        <f>_xlfn.XLOOKUP(A323, 'מונים לחוזים'!$A:$A, 'מונים לחוזים'!$H:$H)</f>
        <v>17</v>
      </c>
      <c r="F323" s="19" t="str">
        <f>_xlfn.XLOOKUP(A323, 'מונים לחוזים'!$A:$A, 'מונים לחוזים'!$L:$L)</f>
        <v>לא</v>
      </c>
    </row>
    <row r="324" spans="1:6" x14ac:dyDescent="0.2">
      <c r="A324" s="20">
        <v>346598401</v>
      </c>
      <c r="B324" s="19">
        <f>_xlfn.XLOOKUP(A324,'החוזים שלי'!$A:$A,'החוזים שלי'!$B:$B)</f>
        <v>0</v>
      </c>
      <c r="C324" s="19" t="str">
        <f>_xlfn.XLOOKUP(A324,'החוזים שלי'!$A:$A,'החוזים שלי'!$E:$E)</f>
        <v>כן</v>
      </c>
      <c r="D324" s="19" t="str">
        <f>_xlfn.XLOOKUP(A324,'החוזים שלי'!$A:$A, 'החוזים שלי'!$F:$F)</f>
        <v>כן</v>
      </c>
      <c r="E324" s="19">
        <f>_xlfn.XLOOKUP(A324, 'מונים לחוזים'!$A:$A, 'מונים לחוזים'!$H:$H)</f>
        <v>55</v>
      </c>
      <c r="F324" s="19" t="str">
        <f>_xlfn.XLOOKUP(A324, 'מונים לחוזים'!$A:$A, 'מונים לחוזים'!$L:$L)</f>
        <v>כן</v>
      </c>
    </row>
    <row r="325" spans="1:6" x14ac:dyDescent="0.2">
      <c r="A325" s="20">
        <v>346616657</v>
      </c>
      <c r="B325" s="19">
        <f>_xlfn.XLOOKUP(A325,'החוזים שלי'!$A:$A,'החוזים שלי'!$B:$B)</f>
        <v>0</v>
      </c>
      <c r="C325" s="19" t="str">
        <f>_xlfn.XLOOKUP(A325,'החוזים שלי'!$A:$A,'החוזים שלי'!$E:$E)</f>
        <v>כן</v>
      </c>
      <c r="D325" s="19" t="str">
        <f>_xlfn.XLOOKUP(A325,'החוזים שלי'!$A:$A, 'החוזים שלי'!$F:$F)</f>
        <v>כן</v>
      </c>
      <c r="E325" s="19">
        <f>_xlfn.XLOOKUP(A325, 'מונים לחוזים'!$A:$A, 'מונים לחוזים'!$H:$H)</f>
        <v>554</v>
      </c>
      <c r="F325" s="19" t="str">
        <f>_xlfn.XLOOKUP(A325, 'מונים לחוזים'!$A:$A, 'מונים לחוזים'!$L:$L)</f>
        <v>כן</v>
      </c>
    </row>
    <row r="326" spans="1:6" x14ac:dyDescent="0.2">
      <c r="A326" s="20">
        <v>346619699</v>
      </c>
      <c r="B326" s="19">
        <f>_xlfn.XLOOKUP(A326,'החוזים שלי'!$A:$A,'החוזים שלי'!$B:$B)</f>
        <v>0</v>
      </c>
      <c r="C326" s="19" t="str">
        <f>_xlfn.XLOOKUP(A326,'החוזים שלי'!$A:$A,'החוזים שלי'!$E:$E)</f>
        <v>כן</v>
      </c>
      <c r="D326" s="19" t="str">
        <f>_xlfn.XLOOKUP(A326,'החוזים שלי'!$A:$A, 'החוזים שלי'!$F:$F)</f>
        <v>כן</v>
      </c>
      <c r="E326" s="19">
        <f>_xlfn.XLOOKUP(A326, 'מונים לחוזים'!$A:$A, 'מונים לחוזים'!$H:$H)</f>
        <v>277</v>
      </c>
      <c r="F326" s="19" t="str">
        <f>_xlfn.XLOOKUP(A326, 'מונים לחוזים'!$A:$A, 'מונים לחוזים'!$L:$L)</f>
        <v>כן</v>
      </c>
    </row>
    <row r="327" spans="1:6" x14ac:dyDescent="0.2">
      <c r="A327" s="20">
        <v>346702897</v>
      </c>
      <c r="B327" s="19" t="str">
        <f>_xlfn.XLOOKUP(A327,'החוזים שלי'!$A:$A,'החוזים שלי'!$B:$B)</f>
        <v>מרכז לצעירים</v>
      </c>
      <c r="C327" s="19" t="str">
        <f>_xlfn.XLOOKUP(A327,'החוזים שלי'!$A:$A,'החוזים שלי'!$E:$E)</f>
        <v>לא</v>
      </c>
      <c r="D327" s="19" t="str">
        <f>_xlfn.XLOOKUP(A327,'החוזים שלי'!$A:$A, 'החוזים שלי'!$F:$F)</f>
        <v>כן</v>
      </c>
      <c r="E327" s="19">
        <f>_xlfn.XLOOKUP(A327, 'מונים לחוזים'!$A:$A, 'מונים לחוזים'!$H:$H)</f>
        <v>28</v>
      </c>
      <c r="F327" s="19" t="str">
        <f>_xlfn.XLOOKUP(A327, 'מונים לחוזים'!$A:$A, 'מונים לחוזים'!$L:$L)</f>
        <v>כן</v>
      </c>
    </row>
    <row r="328" spans="1:6" x14ac:dyDescent="0.2">
      <c r="A328" s="20">
        <v>346839164</v>
      </c>
      <c r="B328" s="19" t="str">
        <f>_xlfn.XLOOKUP(A328,'החוזים שלי'!$A:$A,'החוזים שלי'!$B:$B)</f>
        <v>מחסן (נכס עירוני לא בשימוש)</v>
      </c>
      <c r="C328" s="19" t="str">
        <f>_xlfn.XLOOKUP(A328,'החוזים שלי'!$A:$A,'החוזים שלי'!$E:$E)</f>
        <v>לא</v>
      </c>
      <c r="D328" s="19" t="str">
        <f>_xlfn.XLOOKUP(A328,'החוזים שלי'!$A:$A, 'החוזים שלי'!$F:$F)</f>
        <v>לא</v>
      </c>
      <c r="E328" s="19">
        <f>_xlfn.XLOOKUP(A328, 'מונים לחוזים'!$A:$A, 'מונים לחוזים'!$H:$H)</f>
        <v>6</v>
      </c>
      <c r="F328" s="19" t="str">
        <f>_xlfn.XLOOKUP(A328, 'מונים לחוזים'!$A:$A, 'מונים לחוזים'!$L:$L)</f>
        <v>לא</v>
      </c>
    </row>
    <row r="329" spans="1:6" x14ac:dyDescent="0.2">
      <c r="A329" s="20">
        <v>346870282</v>
      </c>
      <c r="B329" s="19">
        <f>_xlfn.XLOOKUP(A329,'החוזים שלי'!$A:$A,'החוזים שלי'!$B:$B)</f>
        <v>0</v>
      </c>
      <c r="C329" s="19" t="str">
        <f>_xlfn.XLOOKUP(A329,'החוזים שלי'!$A:$A,'החוזים שלי'!$E:$E)</f>
        <v>לא</v>
      </c>
      <c r="D329" s="19" t="str">
        <f>_xlfn.XLOOKUP(A329,'החוזים שלי'!$A:$A, 'החוזים שלי'!$F:$F)</f>
        <v>לא</v>
      </c>
      <c r="E329" s="19">
        <f>_xlfn.XLOOKUP(A329, 'מונים לחוזים'!$A:$A, 'מונים לחוזים'!$H:$H)</f>
        <v>6</v>
      </c>
      <c r="F329" s="19" t="str">
        <f>_xlfn.XLOOKUP(A329, 'מונים לחוזים'!$A:$A, 'מונים לחוזים'!$L:$L)</f>
        <v>לא</v>
      </c>
    </row>
    <row r="330" spans="1:6" x14ac:dyDescent="0.2">
      <c r="A330" s="20">
        <v>346870486</v>
      </c>
      <c r="B330" s="19" t="str">
        <f>_xlfn.XLOOKUP(A330,'החוזים שלי'!$A:$A,'החוזים שלי'!$B:$B)</f>
        <v>משרד</v>
      </c>
      <c r="C330" s="19" t="str">
        <f>_xlfn.XLOOKUP(A330,'החוזים שלי'!$A:$A,'החוזים שלי'!$E:$E)</f>
        <v>לא</v>
      </c>
      <c r="D330" s="19" t="str">
        <f>_xlfn.XLOOKUP(A330,'החוזים שלי'!$A:$A, 'החוזים שלי'!$F:$F)</f>
        <v>לא</v>
      </c>
      <c r="E330" s="19">
        <f>_xlfn.XLOOKUP(A330, 'מונים לחוזים'!$A:$A, 'מונים לחוזים'!$H:$H)</f>
        <v>17</v>
      </c>
      <c r="F330" s="19" t="str">
        <f>_xlfn.XLOOKUP(A330, 'מונים לחוזים'!$A:$A, 'מונים לחוזים'!$L:$L)</f>
        <v>לא</v>
      </c>
    </row>
    <row r="331" spans="1:6" x14ac:dyDescent="0.2">
      <c r="A331" s="20">
        <v>346879524</v>
      </c>
      <c r="B331" s="19">
        <f>_xlfn.XLOOKUP(A331,'החוזים שלי'!$A:$A,'החוזים שלי'!$B:$B)</f>
        <v>0</v>
      </c>
      <c r="C331" s="19" t="str">
        <f>_xlfn.XLOOKUP(A331,'החוזים שלי'!$A:$A,'החוזים שלי'!$E:$E)</f>
        <v>לא</v>
      </c>
      <c r="D331" s="19" t="str">
        <f>_xlfn.XLOOKUP(A331,'החוזים שלי'!$A:$A, 'החוזים שלי'!$F:$F)</f>
        <v>כן</v>
      </c>
      <c r="E331" s="19">
        <f>_xlfn.XLOOKUP(A331, 'מונים לחוזים'!$A:$A, 'מונים לחוזים'!$H:$H)</f>
        <v>28</v>
      </c>
      <c r="F331" s="19" t="str">
        <f>_xlfn.XLOOKUP(A331, 'מונים לחוזים'!$A:$A, 'מונים לחוזים'!$L:$L)</f>
        <v>כן</v>
      </c>
    </row>
    <row r="332" spans="1:6" x14ac:dyDescent="0.2">
      <c r="A332" s="20">
        <v>347011028</v>
      </c>
      <c r="B332" s="19">
        <f>_xlfn.XLOOKUP(A332,'החוזים שלי'!$A:$A,'החוזים שלי'!$B:$B)</f>
        <v>0</v>
      </c>
      <c r="C332" s="19" t="str">
        <f>_xlfn.XLOOKUP(A332,'החוזים שלי'!$A:$A,'החוזים שלי'!$E:$E)</f>
        <v>כן</v>
      </c>
      <c r="D332" s="19" t="str">
        <f>_xlfn.XLOOKUP(A332,'החוזים שלי'!$A:$A, 'החוזים שלי'!$F:$F)</f>
        <v>כן</v>
      </c>
      <c r="E332" s="19">
        <f>_xlfn.XLOOKUP(A332, 'מונים לחוזים'!$A:$A, 'מונים לחוזים'!$H:$H)</f>
        <v>173</v>
      </c>
      <c r="F332" s="19" t="str">
        <f>_xlfn.XLOOKUP(A332, 'מונים לחוזים'!$A:$A, 'מונים לחוזים'!$L:$L)</f>
        <v>כן</v>
      </c>
    </row>
    <row r="333" spans="1:6" x14ac:dyDescent="0.2">
      <c r="A333" s="20">
        <v>347079898</v>
      </c>
      <c r="B333" s="19">
        <f>_xlfn.XLOOKUP(A333,'החוזים שלי'!$A:$A,'החוזים שלי'!$B:$B)</f>
        <v>0</v>
      </c>
      <c r="C333" s="19" t="str">
        <f>_xlfn.XLOOKUP(A333,'החוזים שלי'!$A:$A,'החוזים שלי'!$E:$E)</f>
        <v>כן</v>
      </c>
      <c r="D333" s="19" t="str">
        <f>_xlfn.XLOOKUP(A333,'החוזים שלי'!$A:$A, 'החוזים שלי'!$F:$F)</f>
        <v>כן</v>
      </c>
      <c r="E333" s="19">
        <f>_xlfn.XLOOKUP(A333, 'מונים לחוזים'!$A:$A, 'מונים לחוזים'!$H:$H)</f>
        <v>630</v>
      </c>
      <c r="F333" s="19" t="str">
        <f>_xlfn.XLOOKUP(A333, 'מונים לחוזים'!$A:$A, 'מונים לחוזים'!$L:$L)</f>
        <v>כן</v>
      </c>
    </row>
    <row r="334" spans="1:6" x14ac:dyDescent="0.2">
      <c r="A334" s="20">
        <v>347116063</v>
      </c>
      <c r="B334" s="19" t="str">
        <f>_xlfn.XLOOKUP(A334,'החוזים שלי'!$A:$A,'החוזים שלי'!$B:$B)</f>
        <v>ציבורי</v>
      </c>
      <c r="C334" s="19" t="str">
        <f>_xlfn.XLOOKUP(A334,'החוזים שלי'!$A:$A,'החוזים שלי'!$E:$E)</f>
        <v>לא</v>
      </c>
      <c r="D334" s="19" t="str">
        <f>_xlfn.XLOOKUP(A334,'החוזים שלי'!$A:$A, 'החוזים שלי'!$F:$F)</f>
        <v>כן</v>
      </c>
      <c r="E334" s="19">
        <f>_xlfn.XLOOKUP(A334, 'מונים לחוזים'!$A:$A, 'מונים לחוזים'!$H:$H)</f>
        <v>28</v>
      </c>
      <c r="F334" s="19" t="str">
        <f>_xlfn.XLOOKUP(A334, 'מונים לחוזים'!$A:$A, 'מונים לחוזים'!$L:$L)</f>
        <v>כן</v>
      </c>
    </row>
    <row r="335" spans="1:6" x14ac:dyDescent="0.2">
      <c r="A335" s="20">
        <v>347158198</v>
      </c>
      <c r="B335" s="19" t="str">
        <f>_xlfn.XLOOKUP(A335,'החוזים שלי'!$A:$A,'החוזים שלי'!$B:$B)</f>
        <v>מקלט פרויקט מצילה (מרכז נוער)</v>
      </c>
      <c r="C335" s="19" t="str">
        <f>_xlfn.XLOOKUP(A335,'החוזים שלי'!$A:$A,'החוזים שלי'!$E:$E)</f>
        <v>לא</v>
      </c>
      <c r="D335" s="19" t="str">
        <f>_xlfn.XLOOKUP(A335,'החוזים שלי'!$A:$A, 'החוזים שלי'!$F:$F)</f>
        <v>לא</v>
      </c>
      <c r="E335" s="19">
        <f>_xlfn.XLOOKUP(A335, 'מונים לחוזים'!$A:$A, 'מונים לחוזים'!$H:$H)</f>
        <v>17</v>
      </c>
      <c r="F335" s="19" t="str">
        <f>_xlfn.XLOOKUP(A335, 'מונים לחוזים'!$A:$A, 'מונים לחוזים'!$L:$L)</f>
        <v>לא</v>
      </c>
    </row>
    <row r="336" spans="1:6" x14ac:dyDescent="0.2">
      <c r="A336" s="20">
        <v>347158198</v>
      </c>
      <c r="B336" s="19" t="str">
        <f>_xlfn.XLOOKUP(A336,'החוזים שלי'!$A:$A,'החוזים שלי'!$B:$B)</f>
        <v>מקלט פרויקט מצילה (מרכז נוער)</v>
      </c>
      <c r="C336" s="19" t="str">
        <f>_xlfn.XLOOKUP(A336,'החוזים שלי'!$A:$A,'החוזים שלי'!$E:$E)</f>
        <v>לא</v>
      </c>
      <c r="D336" s="19" t="str">
        <f>_xlfn.XLOOKUP(A336,'החוזים שלי'!$A:$A, 'החוזים שלי'!$F:$F)</f>
        <v>לא</v>
      </c>
      <c r="E336" s="19">
        <f>_xlfn.XLOOKUP(A336, 'מונים לחוזים'!$A:$A, 'מונים לחוזים'!$H:$H)</f>
        <v>17</v>
      </c>
      <c r="F336" s="19" t="str">
        <f>_xlfn.XLOOKUP(A336, 'מונים לחוזים'!$A:$A, 'מונים לחוזים'!$L:$L)</f>
        <v>לא</v>
      </c>
    </row>
    <row r="337" spans="1:6" x14ac:dyDescent="0.2">
      <c r="A337" s="20">
        <v>347162674</v>
      </c>
      <c r="B337" s="19">
        <f>_xlfn.XLOOKUP(A337,'החוזים שלי'!$A:$A,'החוזים שלי'!$B:$B)</f>
        <v>0</v>
      </c>
      <c r="C337" s="19" t="str">
        <f>_xlfn.XLOOKUP(A337,'החוזים שלי'!$A:$A,'החוזים שלי'!$E:$E)</f>
        <v>כן</v>
      </c>
      <c r="D337" s="19" t="str">
        <f>_xlfn.XLOOKUP(A337,'החוזים שלי'!$A:$A, 'החוזים שלי'!$F:$F)</f>
        <v>כן</v>
      </c>
      <c r="E337" s="19">
        <f>_xlfn.XLOOKUP(A337, 'מונים לחוזים'!$A:$A, 'מונים לחוזים'!$H:$H)</f>
        <v>111</v>
      </c>
      <c r="F337" s="19" t="str">
        <f>_xlfn.XLOOKUP(A337, 'מונים לחוזים'!$A:$A, 'מונים לחוזים'!$L:$L)</f>
        <v>כן</v>
      </c>
    </row>
    <row r="338" spans="1:6" x14ac:dyDescent="0.2">
      <c r="A338" s="20">
        <v>347263389</v>
      </c>
      <c r="B338" s="19" t="str">
        <f>_xlfn.XLOOKUP(A338,'החוזים שלי'!$A:$A,'החוזים שלי'!$B:$B)</f>
        <v xml:space="preserve">מקווה </v>
      </c>
      <c r="C338" s="19" t="str">
        <f>_xlfn.XLOOKUP(A338,'החוזים שלי'!$A:$A,'החוזים שלי'!$E:$E)</f>
        <v>כן</v>
      </c>
      <c r="D338" s="19" t="str">
        <f>_xlfn.XLOOKUP(A338,'החוזים שלי'!$A:$A, 'החוזים שלי'!$F:$F)</f>
        <v>כן</v>
      </c>
      <c r="E338" s="19">
        <f>_xlfn.XLOOKUP(A338, 'מונים לחוזים'!$A:$A, 'מונים לחוזים'!$H:$H)</f>
        <v>139</v>
      </c>
      <c r="F338" s="19" t="str">
        <f>_xlfn.XLOOKUP(A338, 'מונים לחוזים'!$A:$A, 'מונים לחוזים'!$L:$L)</f>
        <v>כן</v>
      </c>
    </row>
    <row r="339" spans="1:6" x14ac:dyDescent="0.2">
      <c r="A339" s="20">
        <v>347366538</v>
      </c>
      <c r="B339" s="19" t="str">
        <f>_xlfn.XLOOKUP(A339,'החוזים שלי'!$A:$A,'החוזים שלי'!$B:$B)</f>
        <v>עיריית בני ברק</v>
      </c>
      <c r="C339" s="19" t="str">
        <f>_xlfn.XLOOKUP(A339,'החוזים שלי'!$A:$A,'החוזים שלי'!$E:$E)</f>
        <v>כן</v>
      </c>
      <c r="D339" s="19" t="str">
        <f>_xlfn.XLOOKUP(A339,'החוזים שלי'!$A:$A, 'החוזים שלי'!$F:$F)</f>
        <v>כן</v>
      </c>
      <c r="E339" s="19">
        <f>_xlfn.XLOOKUP(A339, 'מונים לחוזים'!$A:$A, 'מונים לחוזים'!$H:$H)</f>
        <v>69</v>
      </c>
      <c r="F339" s="19" t="str">
        <f>_xlfn.XLOOKUP(A339, 'מונים לחוזים'!$A:$A, 'מונים לחוזים'!$L:$L)</f>
        <v>כן</v>
      </c>
    </row>
    <row r="340" spans="1:6" x14ac:dyDescent="0.2">
      <c r="A340" s="20">
        <v>347373905</v>
      </c>
      <c r="B340" s="19">
        <f>_xlfn.XLOOKUP(A340,'החוזים שלי'!$A:$A,'החוזים שלי'!$B:$B)</f>
        <v>0</v>
      </c>
      <c r="C340" s="19" t="str">
        <f>_xlfn.XLOOKUP(A340,'החוזים שלי'!$A:$A,'החוזים שלי'!$E:$E)</f>
        <v>כן</v>
      </c>
      <c r="D340" s="19" t="str">
        <f>_xlfn.XLOOKUP(A340,'החוזים שלי'!$A:$A, 'החוזים שלי'!$F:$F)</f>
        <v>לא</v>
      </c>
      <c r="E340" s="19">
        <f>_xlfn.XLOOKUP(A340, 'מונים לחוזים'!$A:$A, 'מונים לחוזים'!$H:$H)</f>
        <v>277</v>
      </c>
      <c r="F340" s="19" t="str">
        <f>_xlfn.XLOOKUP(A340, 'מונים לחוזים'!$A:$A, 'מונים לחוזים'!$L:$L)</f>
        <v>לא</v>
      </c>
    </row>
    <row r="341" spans="1:6" x14ac:dyDescent="0.2">
      <c r="A341" s="20">
        <v>347402774</v>
      </c>
      <c r="B341" s="19" t="str">
        <f>_xlfn.XLOOKUP(A341,'החוזים שלי'!$A:$A,'החוזים שלי'!$B:$B)</f>
        <v>לוח מידע אוטובוסים</v>
      </c>
      <c r="C341" s="19" t="str">
        <f>_xlfn.XLOOKUP(A341,'החוזים שלי'!$A:$A,'החוזים שלי'!$E:$E)</f>
        <v>לא</v>
      </c>
      <c r="D341" s="19" t="str">
        <f>_xlfn.XLOOKUP(A341,'החוזים שלי'!$A:$A, 'החוזים שלי'!$F:$F)</f>
        <v>כן</v>
      </c>
      <c r="E341" s="19">
        <f>_xlfn.XLOOKUP(A341, 'מונים לחוזים'!$A:$A, 'מונים לחוזים'!$H:$H)</f>
        <v>4</v>
      </c>
      <c r="F341" s="19" t="str">
        <f>_xlfn.XLOOKUP(A341, 'מונים לחוזים'!$A:$A, 'מונים לחוזים'!$L:$L)</f>
        <v>כן</v>
      </c>
    </row>
    <row r="342" spans="1:6" x14ac:dyDescent="0.2">
      <c r="A342" s="20">
        <v>347402823</v>
      </c>
      <c r="B342" s="19">
        <f>_xlfn.XLOOKUP(A342,'החוזים שלי'!$A:$A,'החוזים שלי'!$B:$B)</f>
        <v>0</v>
      </c>
      <c r="C342" s="19" t="str">
        <f>_xlfn.XLOOKUP(A342,'החוזים שלי'!$A:$A,'החוזים שלי'!$E:$E)</f>
        <v>לא</v>
      </c>
      <c r="D342" s="19" t="str">
        <f>_xlfn.XLOOKUP(A342,'החוזים שלי'!$A:$A, 'החוזים שלי'!$F:$F)</f>
        <v>כן</v>
      </c>
      <c r="E342" s="19">
        <f>_xlfn.XLOOKUP(A342, 'מונים לחוזים'!$A:$A, 'מונים לחוזים'!$H:$H)</f>
        <v>4</v>
      </c>
      <c r="F342" s="19" t="str">
        <f>_xlfn.XLOOKUP(A342, 'מונים לחוזים'!$A:$A, 'מונים לחוזים'!$L:$L)</f>
        <v>כן</v>
      </c>
    </row>
    <row r="343" spans="1:6" x14ac:dyDescent="0.2">
      <c r="A343" s="20">
        <v>347407822</v>
      </c>
      <c r="B343" s="19" t="str">
        <f>_xlfn.XLOOKUP(A343,'החוזים שלי'!$A:$A,'החוזים שלי'!$B:$B)</f>
        <v>לוח מידע אוטובוסים</v>
      </c>
      <c r="C343" s="19" t="str">
        <f>_xlfn.XLOOKUP(A343,'החוזים שלי'!$A:$A,'החוזים שלי'!$E:$E)</f>
        <v>לא</v>
      </c>
      <c r="D343" s="19" t="str">
        <f>_xlfn.XLOOKUP(A343,'החוזים שלי'!$A:$A, 'החוזים שלי'!$F:$F)</f>
        <v>כן</v>
      </c>
      <c r="E343" s="19">
        <f>_xlfn.XLOOKUP(A343, 'מונים לחוזים'!$A:$A, 'מונים לחוזים'!$H:$H)</f>
        <v>4</v>
      </c>
      <c r="F343" s="19" t="str">
        <f>_xlfn.XLOOKUP(A343, 'מונים לחוזים'!$A:$A, 'מונים לחוזים'!$L:$L)</f>
        <v>כן</v>
      </c>
    </row>
    <row r="344" spans="1:6" x14ac:dyDescent="0.2">
      <c r="A344" s="20">
        <v>347494353</v>
      </c>
      <c r="B344" s="19" t="str">
        <f>_xlfn.XLOOKUP(A344,'החוזים שלי'!$A:$A,'החוזים שלי'!$B:$B)</f>
        <v>ביס</v>
      </c>
      <c r="C344" s="19" t="str">
        <f>_xlfn.XLOOKUP(A344,'החוזים שלי'!$A:$A,'החוזים שלי'!$E:$E)</f>
        <v>כן</v>
      </c>
      <c r="D344" s="19" t="str">
        <f>_xlfn.XLOOKUP(A344,'החוזים שלי'!$A:$A, 'החוזים שלי'!$F:$F)</f>
        <v>כן</v>
      </c>
      <c r="E344" s="19">
        <f>_xlfn.XLOOKUP(A344, 'מונים לחוזים'!$A:$A, 'מונים לחוזים'!$H:$H)</f>
        <v>218</v>
      </c>
      <c r="F344" s="19" t="str">
        <f>_xlfn.XLOOKUP(A344, 'מונים לחוזים'!$A:$A, 'מונים לחוזים'!$L:$L)</f>
        <v>כן</v>
      </c>
    </row>
    <row r="345" spans="1:6" x14ac:dyDescent="0.2">
      <c r="A345" s="20">
        <v>347507704</v>
      </c>
      <c r="B345" s="19" t="str">
        <f>_xlfn.XLOOKUP(A345,'החוזים שלי'!$A:$A,'החוזים שלי'!$B:$B)</f>
        <v>גן ילדים</v>
      </c>
      <c r="C345" s="19" t="str">
        <f>_xlfn.XLOOKUP(A345,'החוזים שלי'!$A:$A,'החוזים שלי'!$E:$E)</f>
        <v>לא</v>
      </c>
      <c r="D345" s="19" t="str">
        <f>_xlfn.XLOOKUP(A345,'החוזים שלי'!$A:$A, 'החוזים שלי'!$F:$F)</f>
        <v>כן</v>
      </c>
      <c r="E345" s="19">
        <f>_xlfn.XLOOKUP(A345, 'מונים לחוזים'!$A:$A, 'מונים לחוזים'!$H:$H)</f>
        <v>28</v>
      </c>
      <c r="F345" s="19" t="str">
        <f>_xlfn.XLOOKUP(A345, 'מונים לחוזים'!$A:$A, 'מונים לחוזים'!$L:$L)</f>
        <v>כן</v>
      </c>
    </row>
    <row r="346" spans="1:6" x14ac:dyDescent="0.2">
      <c r="A346" s="20">
        <v>347507708</v>
      </c>
      <c r="B346" s="19" t="str">
        <f>_xlfn.XLOOKUP(A346,'החוזים שלי'!$A:$A,'החוזים שלי'!$B:$B)</f>
        <v>גן ילדים</v>
      </c>
      <c r="C346" s="19" t="str">
        <f>_xlfn.XLOOKUP(A346,'החוזים שלי'!$A:$A,'החוזים שלי'!$E:$E)</f>
        <v>לא</v>
      </c>
      <c r="D346" s="19" t="str">
        <f>_xlfn.XLOOKUP(A346,'החוזים שלי'!$A:$A, 'החוזים שלי'!$F:$F)</f>
        <v>כן</v>
      </c>
      <c r="E346" s="19">
        <f>_xlfn.XLOOKUP(A346, 'מונים לחוזים'!$A:$A, 'מונים לחוזים'!$H:$H)</f>
        <v>17</v>
      </c>
      <c r="F346" s="19" t="str">
        <f>_xlfn.XLOOKUP(A346, 'מונים לחוזים'!$A:$A, 'מונים לחוזים'!$L:$L)</f>
        <v>כן</v>
      </c>
    </row>
    <row r="347" spans="1:6" x14ac:dyDescent="0.2">
      <c r="A347" s="20">
        <v>347612074</v>
      </c>
      <c r="B347" s="19" t="str">
        <f>_xlfn.XLOOKUP(A347,'החוזים שלי'!$A:$A,'החוזים שלי'!$B:$B)</f>
        <v xml:space="preserve">פנימיה </v>
      </c>
      <c r="C347" s="19" t="str">
        <f>_xlfn.XLOOKUP(A347,'החוזים שלי'!$A:$A,'החוזים שלי'!$E:$E)</f>
        <v>לא</v>
      </c>
      <c r="D347" s="19" t="str">
        <f>_xlfn.XLOOKUP(A347,'החוזים שלי'!$A:$A, 'החוזים שלי'!$F:$F)</f>
        <v>לא</v>
      </c>
      <c r="E347" s="19">
        <f>_xlfn.XLOOKUP(A347, 'מונים לחוזים'!$A:$A, 'מונים לחוזים'!$H:$H)</f>
        <v>17</v>
      </c>
      <c r="F347" s="19" t="str">
        <f>_xlfn.XLOOKUP(A347, 'מונים לחוזים'!$A:$A, 'מונים לחוזים'!$L:$L)</f>
        <v>לא</v>
      </c>
    </row>
    <row r="348" spans="1:6" x14ac:dyDescent="0.2">
      <c r="A348" s="20">
        <v>347757015</v>
      </c>
      <c r="B348" s="19">
        <f>_xlfn.XLOOKUP(A348,'החוזים שלי'!$A:$A,'החוזים שלי'!$B:$B)</f>
        <v>0</v>
      </c>
      <c r="C348" s="19" t="str">
        <f>_xlfn.XLOOKUP(A348,'החוזים שלי'!$A:$A,'החוזים שלי'!$E:$E)</f>
        <v>לא</v>
      </c>
      <c r="D348" s="19" t="str">
        <f>_xlfn.XLOOKUP(A348,'החוזים שלי'!$A:$A, 'החוזים שלי'!$F:$F)</f>
        <v>לא</v>
      </c>
      <c r="E348" s="19">
        <f>_xlfn.XLOOKUP(A348, 'מונים לחוזים'!$A:$A, 'מונים לחוזים'!$H:$H)</f>
        <v>69</v>
      </c>
      <c r="F348" s="19" t="str">
        <f>_xlfn.XLOOKUP(A348, 'מונים לחוזים'!$A:$A, 'מונים לחוזים'!$L:$L)</f>
        <v>לא</v>
      </c>
    </row>
    <row r="349" spans="1:6" x14ac:dyDescent="0.2">
      <c r="A349" s="20">
        <v>347787661</v>
      </c>
      <c r="B349" s="19" t="str">
        <f>_xlfn.XLOOKUP(A349,'החוזים שלי'!$A:$A,'החוזים שלי'!$B:$B)</f>
        <v>חניון</v>
      </c>
      <c r="C349" s="19" t="str">
        <f>_xlfn.XLOOKUP(A349,'החוזים שלי'!$A:$A,'החוזים שלי'!$E:$E)</f>
        <v>כן</v>
      </c>
      <c r="D349" s="19" t="str">
        <f>_xlfn.XLOOKUP(A349,'החוזים שלי'!$A:$A, 'החוזים שלי'!$F:$F)</f>
        <v>כן</v>
      </c>
      <c r="E349" s="19">
        <f>_xlfn.XLOOKUP(A349, 'מונים לחוזים'!$A:$A, 'מונים לחוזים'!$H:$H)</f>
        <v>346</v>
      </c>
      <c r="F349" s="19" t="str">
        <f>_xlfn.XLOOKUP(A349, 'מונים לחוזים'!$A:$A, 'מונים לחוזים'!$L:$L)</f>
        <v>כן</v>
      </c>
    </row>
    <row r="350" spans="1:6" x14ac:dyDescent="0.2">
      <c r="A350" s="20">
        <v>347860856</v>
      </c>
      <c r="B350" s="19">
        <f>_xlfn.XLOOKUP(A350,'החוזים שלי'!$A:$A,'החוזים שלי'!$B:$B)</f>
        <v>0</v>
      </c>
      <c r="C350" s="19" t="str">
        <f>_xlfn.XLOOKUP(A350,'החוזים שלי'!$A:$A,'החוזים שלי'!$E:$E)</f>
        <v>לא</v>
      </c>
      <c r="D350" s="19" t="str">
        <f>_xlfn.XLOOKUP(A350,'החוזים שלי'!$A:$A, 'החוזים שלי'!$F:$F)</f>
        <v>כן</v>
      </c>
      <c r="E350" s="19">
        <f>_xlfn.XLOOKUP(A350, 'מונים לחוזים'!$A:$A, 'מונים לחוזים'!$H:$H)</f>
        <v>44</v>
      </c>
      <c r="F350" s="19" t="str">
        <f>_xlfn.XLOOKUP(A350, 'מונים לחוזים'!$A:$A, 'מונים לחוזים'!$L:$L)</f>
        <v>כן</v>
      </c>
    </row>
    <row r="351" spans="1:6" x14ac:dyDescent="0.2">
      <c r="A351" s="20">
        <v>347966478</v>
      </c>
      <c r="B351" s="19" t="str">
        <f>_xlfn.XLOOKUP(A351,'החוזים שלי'!$A:$A,'החוזים שלי'!$B:$B)</f>
        <v xml:space="preserve">סמינר </v>
      </c>
      <c r="C351" s="19" t="str">
        <f>_xlfn.XLOOKUP(A351,'החוזים שלי'!$A:$A,'החוזים שלי'!$E:$E)</f>
        <v>כן</v>
      </c>
      <c r="D351" s="19" t="str">
        <f>_xlfn.XLOOKUP(A351,'החוזים שלי'!$A:$A, 'החוזים שלי'!$F:$F)</f>
        <v>לא</v>
      </c>
      <c r="E351" s="19">
        <f>_xlfn.XLOOKUP(A351, 'מונים לחוזים'!$A:$A, 'מונים לחוזים'!$H:$H)</f>
        <v>55</v>
      </c>
      <c r="F351" s="19" t="str">
        <f>_xlfn.XLOOKUP(A351, 'מונים לחוזים'!$A:$A, 'מונים לחוזים'!$L:$L)</f>
        <v>לא</v>
      </c>
    </row>
    <row r="352" spans="1:6" x14ac:dyDescent="0.2">
      <c r="A352" s="20">
        <v>348014318</v>
      </c>
      <c r="B352" s="19">
        <f>_xlfn.XLOOKUP(A352,'החוזים שלי'!$A:$A,'החוזים שלי'!$B:$B)</f>
        <v>0</v>
      </c>
      <c r="C352" s="19" t="str">
        <f>_xlfn.XLOOKUP(A352,'החוזים שלי'!$A:$A,'החוזים שלי'!$E:$E)</f>
        <v>לא</v>
      </c>
      <c r="D352" s="19" t="str">
        <f>_xlfn.XLOOKUP(A352,'החוזים שלי'!$A:$A, 'החוזים שלי'!$F:$F)</f>
        <v>כן</v>
      </c>
      <c r="E352" s="19">
        <f>_xlfn.XLOOKUP(A352, 'מונים לחוזים'!$A:$A, 'מונים לחוזים'!$H:$H)</f>
        <v>28</v>
      </c>
      <c r="F352" s="19" t="str">
        <f>_xlfn.XLOOKUP(A352, 'מונים לחוזים'!$A:$A, 'מונים לחוזים'!$L:$L)</f>
        <v>כן</v>
      </c>
    </row>
    <row r="353" spans="1:6" x14ac:dyDescent="0.2">
      <c r="A353" s="20">
        <v>348036947</v>
      </c>
      <c r="B353" s="19" t="str">
        <f>_xlfn.XLOOKUP(A353,'החוזים שלי'!$A:$A,'החוזים שלי'!$B:$B)</f>
        <v>גן ילדים</v>
      </c>
      <c r="C353" s="19" t="str">
        <f>_xlfn.XLOOKUP(A353,'החוזים שלי'!$A:$A,'החוזים שלי'!$E:$E)</f>
        <v>לא</v>
      </c>
      <c r="D353" s="19" t="str">
        <f>_xlfn.XLOOKUP(A353,'החוזים שלי'!$A:$A, 'החוזים שלי'!$F:$F)</f>
        <v>כן</v>
      </c>
      <c r="E353" s="19">
        <f>_xlfn.XLOOKUP(A353, 'מונים לחוזים'!$A:$A, 'מונים לחוזים'!$H:$H)</f>
        <v>17</v>
      </c>
      <c r="F353" s="19" t="str">
        <f>_xlfn.XLOOKUP(A353, 'מונים לחוזים'!$A:$A, 'מונים לחוזים'!$L:$L)</f>
        <v>לא</v>
      </c>
    </row>
    <row r="354" spans="1:6" x14ac:dyDescent="0.2">
      <c r="A354" s="20">
        <v>348345290</v>
      </c>
      <c r="B354" s="19">
        <f>_xlfn.XLOOKUP(A354,'החוזים שלי'!$A:$A,'החוזים שלי'!$B:$B)</f>
        <v>0</v>
      </c>
      <c r="C354" s="19" t="str">
        <f>_xlfn.XLOOKUP(A354,'החוזים שלי'!$A:$A,'החוזים שלי'!$E:$E)</f>
        <v>לא</v>
      </c>
      <c r="D354" s="19" t="str">
        <f>_xlfn.XLOOKUP(A354,'החוזים שלי'!$A:$A, 'החוזים שלי'!$F:$F)</f>
        <v>כן</v>
      </c>
      <c r="E354" s="19">
        <f>_xlfn.XLOOKUP(A354, 'מונים לחוזים'!$A:$A, 'מונים לחוזים'!$H:$H)</f>
        <v>17</v>
      </c>
      <c r="F354" s="19" t="str">
        <f>_xlfn.XLOOKUP(A354, 'מונים לחוזים'!$A:$A, 'מונים לחוזים'!$L:$L)</f>
        <v>כן</v>
      </c>
    </row>
    <row r="355" spans="1:6" x14ac:dyDescent="0.2">
      <c r="A355" s="20">
        <v>348453501</v>
      </c>
      <c r="B355" s="19" t="str">
        <f>_xlfn.XLOOKUP(A355,'החוזים שלי'!$A:$A,'החוזים שלי'!$B:$B)</f>
        <v>גן ילדים</v>
      </c>
      <c r="C355" s="19" t="str">
        <f>_xlfn.XLOOKUP(A355,'החוזים שלי'!$A:$A,'החוזים שלי'!$E:$E)</f>
        <v>לא</v>
      </c>
      <c r="D355" s="19" t="str">
        <f>_xlfn.XLOOKUP(A355,'החוזים שלי'!$A:$A, 'החוזים שלי'!$F:$F)</f>
        <v>כן</v>
      </c>
      <c r="E355" s="19">
        <f>_xlfn.XLOOKUP(A355, 'מונים לחוזים'!$A:$A, 'מונים לחוזים'!$H:$H)</f>
        <v>17</v>
      </c>
      <c r="F355" s="19" t="str">
        <f>_xlfn.XLOOKUP(A355, 'מונים לחוזים'!$A:$A, 'מונים לחוזים'!$L:$L)</f>
        <v>כן</v>
      </c>
    </row>
    <row r="356" spans="1:6" x14ac:dyDescent="0.2">
      <c r="A356" s="20">
        <v>348473778</v>
      </c>
      <c r="B356" s="19" t="str">
        <f>_xlfn.XLOOKUP(A356,'החוזים שלי'!$A:$A,'החוזים שלי'!$B:$B)</f>
        <v>גן ילדים</v>
      </c>
      <c r="C356" s="19" t="str">
        <f>_xlfn.XLOOKUP(A356,'החוזים שלי'!$A:$A,'החוזים שלי'!$E:$E)</f>
        <v>לא</v>
      </c>
      <c r="D356" s="19" t="str">
        <f>_xlfn.XLOOKUP(A356,'החוזים שלי'!$A:$A, 'החוזים שלי'!$F:$F)</f>
        <v>כן</v>
      </c>
      <c r="E356" s="19">
        <f>_xlfn.XLOOKUP(A356, 'מונים לחוזים'!$A:$A, 'מונים לחוזים'!$H:$H)</f>
        <v>28</v>
      </c>
      <c r="F356" s="19" t="str">
        <f>_xlfn.XLOOKUP(A356, 'מונים לחוזים'!$A:$A, 'מונים לחוזים'!$L:$L)</f>
        <v>כן</v>
      </c>
    </row>
    <row r="357" spans="1:6" x14ac:dyDescent="0.2">
      <c r="A357" s="20">
        <v>348508634</v>
      </c>
      <c r="B357" s="19" t="str">
        <f>_xlfn.XLOOKUP(A357,'החוזים שלי'!$A:$A,'החוזים שלי'!$B:$B)</f>
        <v>גן ילדים</v>
      </c>
      <c r="C357" s="19" t="str">
        <f>_xlfn.XLOOKUP(A357,'החוזים שלי'!$A:$A,'החוזים שלי'!$E:$E)</f>
        <v>לא</v>
      </c>
      <c r="D357" s="19" t="str">
        <f>_xlfn.XLOOKUP(A357,'החוזים שלי'!$A:$A, 'החוזים שלי'!$F:$F)</f>
        <v>כן</v>
      </c>
      <c r="E357" s="19">
        <f>_xlfn.XLOOKUP(A357, 'מונים לחוזים'!$A:$A, 'מונים לחוזים'!$H:$H)</f>
        <v>17</v>
      </c>
      <c r="F357" s="19" t="str">
        <f>_xlfn.XLOOKUP(A357, 'מונים לחוזים'!$A:$A, 'מונים לחוזים'!$L:$L)</f>
        <v>כן</v>
      </c>
    </row>
    <row r="358" spans="1:6" x14ac:dyDescent="0.2">
      <c r="A358" s="20">
        <v>348549555</v>
      </c>
      <c r="B358" s="19" t="str">
        <f>_xlfn.XLOOKUP(A358,'החוזים שלי'!$A:$A,'החוזים שלי'!$B:$B)</f>
        <v>גן ילדים</v>
      </c>
      <c r="C358" s="19" t="str">
        <f>_xlfn.XLOOKUP(A358,'החוזים שלי'!$A:$A,'החוזים שלי'!$E:$E)</f>
        <v>לא</v>
      </c>
      <c r="D358" s="19" t="str">
        <f>_xlfn.XLOOKUP(A358,'החוזים שלי'!$A:$A, 'החוזים שלי'!$F:$F)</f>
        <v>כן</v>
      </c>
      <c r="E358" s="19">
        <f>_xlfn.XLOOKUP(A358, 'מונים לחוזים'!$A:$A, 'מונים לחוזים'!$H:$H)</f>
        <v>17</v>
      </c>
      <c r="F358" s="19" t="str">
        <f>_xlfn.XLOOKUP(A358, 'מונים לחוזים'!$A:$A, 'מונים לחוזים'!$L:$L)</f>
        <v>כן</v>
      </c>
    </row>
    <row r="359" spans="1:6" x14ac:dyDescent="0.2">
      <c r="A359" s="20">
        <v>348654366</v>
      </c>
      <c r="B359" s="19" t="str">
        <f>_xlfn.XLOOKUP(A359,'החוזים שלי'!$A:$A,'החוזים שלי'!$B:$B)</f>
        <v>גן ילדים</v>
      </c>
      <c r="C359" s="19" t="str">
        <f>_xlfn.XLOOKUP(A359,'החוזים שלי'!$A:$A,'החוזים שלי'!$E:$E)</f>
        <v>לא</v>
      </c>
      <c r="D359" s="19" t="str">
        <f>_xlfn.XLOOKUP(A359,'החוזים שלי'!$A:$A, 'החוזים שלי'!$F:$F)</f>
        <v>כן</v>
      </c>
      <c r="E359" s="19">
        <f>_xlfn.XLOOKUP(A359, 'מונים לחוזים'!$A:$A, 'מונים לחוזים'!$H:$H)</f>
        <v>17</v>
      </c>
      <c r="F359" s="19" t="str">
        <f>_xlfn.XLOOKUP(A359, 'מונים לחוזים'!$A:$A, 'מונים לחוזים'!$L:$L)</f>
        <v>כן</v>
      </c>
    </row>
    <row r="360" spans="1:6" x14ac:dyDescent="0.2">
      <c r="A360" s="20">
        <v>348684964</v>
      </c>
      <c r="B360" s="19" t="str">
        <f>_xlfn.XLOOKUP(A360,'החוזים שלי'!$A:$A,'החוזים שלי'!$B:$B)</f>
        <v>גן ילדים</v>
      </c>
      <c r="C360" s="19" t="str">
        <f>_xlfn.XLOOKUP(A360,'החוזים שלי'!$A:$A,'החוזים שלי'!$E:$E)</f>
        <v>לא</v>
      </c>
      <c r="D360" s="19" t="str">
        <f>_xlfn.XLOOKUP(A360,'החוזים שלי'!$A:$A, 'החוזים שלי'!$F:$F)</f>
        <v>כן</v>
      </c>
      <c r="E360" s="19">
        <f>_xlfn.XLOOKUP(A360, 'מונים לחוזים'!$A:$A, 'מונים לחוזים'!$H:$H)</f>
        <v>17</v>
      </c>
      <c r="F360" s="19" t="str">
        <f>_xlfn.XLOOKUP(A360, 'מונים לחוזים'!$A:$A, 'מונים לחוזים'!$L:$L)</f>
        <v>כן</v>
      </c>
    </row>
    <row r="361" spans="1:6" x14ac:dyDescent="0.2">
      <c r="A361" s="20">
        <v>348684967</v>
      </c>
      <c r="B361" s="19" t="str">
        <f>_xlfn.XLOOKUP(A361,'החוזים שלי'!$A:$A,'החוזים שלי'!$B:$B)</f>
        <v>גן ילדים</v>
      </c>
      <c r="C361" s="19" t="str">
        <f>_xlfn.XLOOKUP(A361,'החוזים שלי'!$A:$A,'החוזים שלי'!$E:$E)</f>
        <v>לא</v>
      </c>
      <c r="D361" s="19" t="str">
        <f>_xlfn.XLOOKUP(A361,'החוזים שלי'!$A:$A, 'החוזים שלי'!$F:$F)</f>
        <v>כן</v>
      </c>
      <c r="E361" s="19">
        <f>_xlfn.XLOOKUP(A361, 'מונים לחוזים'!$A:$A, 'מונים לחוזים'!$H:$H)</f>
        <v>17</v>
      </c>
      <c r="F361" s="19" t="str">
        <f>_xlfn.XLOOKUP(A361, 'מונים לחוזים'!$A:$A, 'מונים לחוזים'!$L:$L)</f>
        <v>כן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86271-CF1C-4D8B-A56C-29FDC46B452D}">
  <dimension ref="A1:U340"/>
  <sheetViews>
    <sheetView rightToLeft="1" zoomScale="85" zoomScaleNormal="85" workbookViewId="0">
      <selection activeCell="A2" sqref="A2"/>
    </sheetView>
  </sheetViews>
  <sheetFormatPr defaultColWidth="8.75" defaultRowHeight="14.25" x14ac:dyDescent="0.2"/>
  <cols>
    <col min="1" max="1" width="10.625" style="19" bestFit="1" customWidth="1"/>
    <col min="2" max="2" width="6.5" style="19" bestFit="1" customWidth="1"/>
    <col min="3" max="3" width="6.25" style="19" bestFit="1" customWidth="1"/>
    <col min="4" max="4" width="27.625" style="19" bestFit="1" customWidth="1"/>
    <col min="5" max="5" width="8" style="19" bestFit="1" customWidth="1"/>
    <col min="6" max="6" width="12.5" style="19" bestFit="1" customWidth="1"/>
    <col min="7" max="7" width="10.625" style="19" bestFit="1" customWidth="1"/>
    <col min="8" max="19" width="11.25" style="19" bestFit="1" customWidth="1"/>
    <col min="20" max="20" width="21.75" style="19" customWidth="1"/>
    <col min="21" max="21" width="30.75" style="19" bestFit="1" customWidth="1"/>
    <col min="22" max="16384" width="8.75" style="19"/>
  </cols>
  <sheetData>
    <row r="1" spans="1:21" ht="15" x14ac:dyDescent="0.2">
      <c r="A1" s="107" t="s">
        <v>181</v>
      </c>
      <c r="B1" s="107"/>
      <c r="C1" s="107"/>
      <c r="D1" s="107"/>
      <c r="E1" s="107"/>
      <c r="F1" s="107"/>
      <c r="G1" s="107"/>
      <c r="H1" s="19" t="s">
        <v>182</v>
      </c>
      <c r="I1" s="19" t="s">
        <v>183</v>
      </c>
      <c r="J1" s="19" t="s">
        <v>184</v>
      </c>
      <c r="K1" s="19" t="s">
        <v>185</v>
      </c>
      <c r="L1" s="19" t="s">
        <v>186</v>
      </c>
      <c r="M1" s="19" t="s">
        <v>187</v>
      </c>
      <c r="N1" s="19" t="s">
        <v>188</v>
      </c>
      <c r="O1" s="19" t="s">
        <v>189</v>
      </c>
      <c r="P1" s="19" t="s">
        <v>190</v>
      </c>
      <c r="Q1" s="19" t="s">
        <v>191</v>
      </c>
      <c r="R1" s="19" t="s">
        <v>192</v>
      </c>
      <c r="S1" s="19" t="s">
        <v>193</v>
      </c>
      <c r="T1" s="23" t="s">
        <v>194</v>
      </c>
      <c r="U1" s="23" t="s">
        <v>194</v>
      </c>
    </row>
    <row r="2" spans="1:21" ht="15" x14ac:dyDescent="0.2">
      <c r="A2" s="18" t="s">
        <v>0</v>
      </c>
      <c r="B2" s="18" t="s">
        <v>168</v>
      </c>
      <c r="C2" s="18" t="s">
        <v>195</v>
      </c>
      <c r="D2" s="18" t="s">
        <v>1</v>
      </c>
      <c r="E2" s="18" t="s">
        <v>3</v>
      </c>
      <c r="F2" s="18" t="s">
        <v>175</v>
      </c>
      <c r="G2" s="18" t="s">
        <v>2</v>
      </c>
      <c r="H2" s="18" t="s">
        <v>199</v>
      </c>
      <c r="I2" s="18" t="s">
        <v>199</v>
      </c>
      <c r="J2" s="18" t="s">
        <v>199</v>
      </c>
      <c r="K2" s="18" t="s">
        <v>199</v>
      </c>
      <c r="L2" s="18" t="s">
        <v>199</v>
      </c>
      <c r="M2" s="18" t="s">
        <v>199</v>
      </c>
      <c r="N2" s="18" t="s">
        <v>199</v>
      </c>
      <c r="O2" s="18" t="s">
        <v>199</v>
      </c>
      <c r="P2" s="18" t="s">
        <v>199</v>
      </c>
      <c r="Q2" s="18" t="s">
        <v>199</v>
      </c>
      <c r="R2" s="18" t="s">
        <v>199</v>
      </c>
      <c r="S2" s="18" t="s">
        <v>199</v>
      </c>
      <c r="T2" s="24" t="s">
        <v>199</v>
      </c>
      <c r="U2" s="24" t="s">
        <v>196</v>
      </c>
    </row>
    <row r="3" spans="1:21" ht="15" x14ac:dyDescent="0.2">
      <c r="A3" s="20">
        <v>340197308</v>
      </c>
      <c r="B3" s="19" t="s">
        <v>15</v>
      </c>
      <c r="C3" s="19" t="s">
        <v>16</v>
      </c>
      <c r="D3" s="19" t="s">
        <v>17</v>
      </c>
      <c r="E3" s="19" t="s">
        <v>19</v>
      </c>
      <c r="F3" s="19" t="s">
        <v>20</v>
      </c>
      <c r="G3" s="19" t="s">
        <v>18</v>
      </c>
      <c r="H3" s="26">
        <v>705.88</v>
      </c>
      <c r="I3" s="26">
        <v>667.82</v>
      </c>
      <c r="J3" s="26">
        <v>673.32</v>
      </c>
      <c r="K3" s="26">
        <v>642.17999999999995</v>
      </c>
      <c r="L3" s="26">
        <v>1256.1199999999999</v>
      </c>
      <c r="M3" s="26">
        <v>1450.17</v>
      </c>
      <c r="N3" s="26">
        <v>710.77</v>
      </c>
      <c r="O3" s="26">
        <v>644.05999999999995</v>
      </c>
      <c r="P3" s="26">
        <v>1074.8399999999999</v>
      </c>
      <c r="Q3" s="26">
        <v>1110.67</v>
      </c>
      <c r="R3" s="26">
        <v>709.67</v>
      </c>
      <c r="S3" s="26">
        <v>733.32</v>
      </c>
      <c r="T3" s="27">
        <v>10378.82</v>
      </c>
      <c r="U3" s="19">
        <f>_xlfn.XLOOKUP(A3,'חיוב לפי חודשים קלנדריים'!$A:$A, 'חיוב לפי חודשים קלנדריים'!$S:$S)</f>
        <v>5442.59</v>
      </c>
    </row>
    <row r="4" spans="1:21" ht="15" x14ac:dyDescent="0.2">
      <c r="A4" s="20">
        <v>340197812</v>
      </c>
      <c r="B4" s="19" t="s">
        <v>15</v>
      </c>
      <c r="C4" s="19" t="s">
        <v>16</v>
      </c>
      <c r="D4" s="19" t="s">
        <v>24</v>
      </c>
      <c r="E4" s="19" t="s">
        <v>19</v>
      </c>
      <c r="F4" s="19" t="s">
        <v>21</v>
      </c>
      <c r="G4" s="19" t="s">
        <v>25</v>
      </c>
      <c r="H4" s="26">
        <v>31715</v>
      </c>
      <c r="I4" s="26">
        <v>33110</v>
      </c>
      <c r="J4" s="26">
        <v>32940</v>
      </c>
      <c r="K4" s="26">
        <v>28950</v>
      </c>
      <c r="L4" s="26">
        <v>30740</v>
      </c>
      <c r="M4" s="26">
        <v>36360</v>
      </c>
      <c r="N4" s="26">
        <v>41110</v>
      </c>
      <c r="O4" s="26">
        <v>39620</v>
      </c>
      <c r="P4" s="26">
        <v>38825</v>
      </c>
      <c r="Q4" s="26">
        <v>35895</v>
      </c>
      <c r="R4" s="26">
        <v>34060</v>
      </c>
      <c r="S4" s="26">
        <v>37490</v>
      </c>
      <c r="T4" s="27">
        <v>420815</v>
      </c>
      <c r="U4" s="19">
        <f>_xlfn.XLOOKUP(A4,'חיוב לפי חודשים קלנדריים'!$A:$A, 'חיוב לפי חודשים קלנדריים'!$S:$S)</f>
        <v>205209.6998</v>
      </c>
    </row>
    <row r="5" spans="1:21" ht="15" x14ac:dyDescent="0.2">
      <c r="A5" s="20">
        <v>340213947</v>
      </c>
      <c r="B5" s="19" t="s">
        <v>197</v>
      </c>
      <c r="C5" s="19" t="s">
        <v>16</v>
      </c>
      <c r="D5" s="19" t="e">
        <v>#N/A</v>
      </c>
      <c r="E5" s="19" t="s">
        <v>19</v>
      </c>
      <c r="F5" s="19" t="s">
        <v>20</v>
      </c>
      <c r="G5" s="19" t="s">
        <v>18</v>
      </c>
      <c r="H5" s="26">
        <v>236.9</v>
      </c>
      <c r="I5" s="26">
        <v>221.45</v>
      </c>
      <c r="J5" s="26">
        <v>236.72</v>
      </c>
      <c r="K5" s="26">
        <v>229.09</v>
      </c>
      <c r="L5" s="26">
        <v>236.9</v>
      </c>
      <c r="M5" s="26">
        <v>175.82</v>
      </c>
      <c r="N5" s="26"/>
      <c r="O5" s="26"/>
      <c r="P5" s="26"/>
      <c r="Q5" s="26"/>
      <c r="R5" s="26"/>
      <c r="S5" s="26"/>
      <c r="T5" s="27">
        <v>1336.88</v>
      </c>
      <c r="U5" s="19">
        <f>_xlfn.XLOOKUP(A5,'חיוב לפי חודשים קלנדריים'!$A:$A, 'חיוב לפי חודשים קלנדריים'!$S:$S)</f>
        <v>699.31000000000006</v>
      </c>
    </row>
    <row r="6" spans="1:21" ht="15" x14ac:dyDescent="0.2">
      <c r="A6" s="20">
        <v>340222162</v>
      </c>
      <c r="B6" s="19" t="s">
        <v>15</v>
      </c>
      <c r="C6" s="19" t="s">
        <v>16</v>
      </c>
      <c r="D6" s="19" t="s">
        <v>28</v>
      </c>
      <c r="E6" s="19" t="s">
        <v>19</v>
      </c>
      <c r="F6" s="19" t="s">
        <v>20</v>
      </c>
      <c r="G6" s="19" t="s">
        <v>18</v>
      </c>
      <c r="H6" s="26">
        <v>1868</v>
      </c>
      <c r="I6" s="26">
        <v>1693.27</v>
      </c>
      <c r="J6" s="26">
        <v>1614.9</v>
      </c>
      <c r="K6" s="26">
        <v>1507.72</v>
      </c>
      <c r="L6" s="26">
        <v>1282.3399999999999</v>
      </c>
      <c r="M6" s="26">
        <v>1072.5</v>
      </c>
      <c r="N6" s="26">
        <v>1158.48</v>
      </c>
      <c r="O6" s="26">
        <v>1194.07</v>
      </c>
      <c r="P6" s="26">
        <v>1292.3</v>
      </c>
      <c r="Q6" s="26">
        <v>1335.38</v>
      </c>
      <c r="R6" s="26">
        <v>1799.5</v>
      </c>
      <c r="S6" s="26">
        <v>1859.49</v>
      </c>
      <c r="T6" s="27">
        <v>17677.95</v>
      </c>
      <c r="U6" s="19">
        <f>_xlfn.XLOOKUP(A6,'חיוב לפי חודשים קלנדריים'!$A:$A, 'חיוב לפי חודשים קלנדריים'!$S:$S)</f>
        <v>9262.3700000000008</v>
      </c>
    </row>
    <row r="7" spans="1:21" ht="15" x14ac:dyDescent="0.2">
      <c r="A7" s="20">
        <v>340232241</v>
      </c>
      <c r="B7" s="19" t="s">
        <v>15</v>
      </c>
      <c r="C7" s="19" t="s">
        <v>16</v>
      </c>
      <c r="D7" s="19" t="s">
        <v>17</v>
      </c>
      <c r="E7" s="19" t="s">
        <v>19</v>
      </c>
      <c r="F7" s="19" t="s">
        <v>20</v>
      </c>
      <c r="G7" s="19" t="s">
        <v>18</v>
      </c>
      <c r="H7" s="26">
        <v>249.52</v>
      </c>
      <c r="I7" s="26">
        <v>208.27</v>
      </c>
      <c r="J7" s="26">
        <v>1051.98</v>
      </c>
      <c r="K7" s="26">
        <v>1136.95</v>
      </c>
      <c r="L7" s="26">
        <v>1174.8800000000001</v>
      </c>
      <c r="M7" s="26">
        <v>1137</v>
      </c>
      <c r="N7" s="26">
        <v>1175.26</v>
      </c>
      <c r="O7" s="26">
        <v>1265.47</v>
      </c>
      <c r="P7" s="26">
        <v>1813.84</v>
      </c>
      <c r="Q7" s="26">
        <v>1874.3</v>
      </c>
      <c r="R7" s="26">
        <v>304.91000000000003</v>
      </c>
      <c r="S7" s="26">
        <v>315.08</v>
      </c>
      <c r="T7" s="27">
        <v>11707.46</v>
      </c>
      <c r="U7" s="19">
        <f>_xlfn.XLOOKUP(A7,'חיוב לפי חודשים קלנדריים'!$A:$A, 'חיוב לפי חודשים קלנדריים'!$S:$S)</f>
        <v>6145.7900000000009</v>
      </c>
    </row>
    <row r="8" spans="1:21" ht="15" x14ac:dyDescent="0.2">
      <c r="A8" s="20">
        <v>340233084</v>
      </c>
      <c r="B8" s="19" t="s">
        <v>15</v>
      </c>
      <c r="C8" s="19" t="s">
        <v>16</v>
      </c>
      <c r="D8" s="19">
        <v>0</v>
      </c>
      <c r="E8" s="19" t="s">
        <v>19</v>
      </c>
      <c r="F8" s="19" t="s">
        <v>21</v>
      </c>
      <c r="G8" s="19" t="s">
        <v>25</v>
      </c>
      <c r="H8" s="26">
        <v>11368</v>
      </c>
      <c r="I8" s="26">
        <v>10894</v>
      </c>
      <c r="J8" s="26">
        <v>9732</v>
      </c>
      <c r="K8" s="26">
        <v>11266</v>
      </c>
      <c r="L8" s="26">
        <v>19168</v>
      </c>
      <c r="M8" s="26">
        <v>24328</v>
      </c>
      <c r="N8" s="26">
        <v>31190</v>
      </c>
      <c r="O8" s="26">
        <v>18876</v>
      </c>
      <c r="P8" s="26">
        <v>27140</v>
      </c>
      <c r="Q8" s="26">
        <v>16450</v>
      </c>
      <c r="R8" s="26">
        <v>15896</v>
      </c>
      <c r="S8" s="26">
        <v>11816</v>
      </c>
      <c r="T8" s="27">
        <v>208124</v>
      </c>
      <c r="U8" s="19">
        <f>_xlfn.XLOOKUP(A8,'חיוב לפי חודשים קלנדריים'!$A:$A, 'חיוב לפי חודשים קלנדריים'!$S:$S)</f>
        <v>100511.1293</v>
      </c>
    </row>
    <row r="9" spans="1:21" ht="15" x14ac:dyDescent="0.2">
      <c r="A9" s="20">
        <v>340233501</v>
      </c>
      <c r="B9" s="19" t="s">
        <v>15</v>
      </c>
      <c r="C9" s="19" t="s">
        <v>16</v>
      </c>
      <c r="D9" s="19" t="s">
        <v>17</v>
      </c>
      <c r="E9" s="19" t="s">
        <v>19</v>
      </c>
      <c r="F9" s="19" t="s">
        <v>21</v>
      </c>
      <c r="G9" s="19" t="s">
        <v>25</v>
      </c>
      <c r="H9" s="26">
        <v>6915</v>
      </c>
      <c r="I9" s="26">
        <v>6155</v>
      </c>
      <c r="J9" s="26">
        <v>6810</v>
      </c>
      <c r="K9" s="26">
        <v>4855</v>
      </c>
      <c r="L9" s="26">
        <v>10725</v>
      </c>
      <c r="M9" s="26">
        <v>14875</v>
      </c>
      <c r="N9" s="26">
        <v>15040</v>
      </c>
      <c r="O9" s="26">
        <v>9340</v>
      </c>
      <c r="P9" s="26">
        <v>13835</v>
      </c>
      <c r="Q9" s="26">
        <v>6370</v>
      </c>
      <c r="R9" s="26">
        <v>6990</v>
      </c>
      <c r="S9" s="26">
        <v>5750</v>
      </c>
      <c r="T9" s="27">
        <v>107660</v>
      </c>
      <c r="U9" s="19">
        <f>_xlfn.XLOOKUP(A9,'חיוב לפי חודשים קלנדריים'!$A:$A, 'חיוב לפי חודשים קלנדריים'!$S:$S)</f>
        <v>52873.339700000004</v>
      </c>
    </row>
    <row r="10" spans="1:21" ht="15" x14ac:dyDescent="0.2">
      <c r="A10" s="20">
        <v>340233867</v>
      </c>
      <c r="B10" s="19" t="s">
        <v>15</v>
      </c>
      <c r="C10" s="19" t="s">
        <v>16</v>
      </c>
      <c r="D10" s="19" t="s">
        <v>29</v>
      </c>
      <c r="E10" s="19" t="s">
        <v>19</v>
      </c>
      <c r="F10" s="19" t="s">
        <v>20</v>
      </c>
      <c r="G10" s="19" t="s">
        <v>18</v>
      </c>
      <c r="H10" s="26">
        <v>1755.87</v>
      </c>
      <c r="I10" s="26">
        <v>1795.51</v>
      </c>
      <c r="J10" s="26">
        <v>2472.91</v>
      </c>
      <c r="K10" s="26">
        <v>2521.71</v>
      </c>
      <c r="L10" s="26">
        <v>2606.02</v>
      </c>
      <c r="M10" s="26">
        <v>2522.1799999999998</v>
      </c>
      <c r="N10" s="26">
        <v>4002.46</v>
      </c>
      <c r="O10" s="26">
        <v>4573.6400000000003</v>
      </c>
      <c r="P10" s="26">
        <v>3320.58</v>
      </c>
      <c r="Q10" s="26">
        <v>3391.87</v>
      </c>
      <c r="R10" s="26">
        <v>1812.7</v>
      </c>
      <c r="S10" s="26">
        <v>1569.37</v>
      </c>
      <c r="T10" s="27">
        <v>32344.819999999996</v>
      </c>
      <c r="U10" s="19">
        <f>_xlfn.XLOOKUP(A10,'חיוב לפי חודשים קלנדריים'!$A:$A, 'חיוב לפי חודשים קלנדריים'!$S:$S)</f>
        <v>16966.740000000002</v>
      </c>
    </row>
    <row r="11" spans="1:21" ht="15" x14ac:dyDescent="0.2">
      <c r="A11" s="20">
        <v>340235004</v>
      </c>
      <c r="B11" s="19" t="s">
        <v>15</v>
      </c>
      <c r="C11" s="19" t="s">
        <v>16</v>
      </c>
      <c r="D11" s="19" t="s">
        <v>30</v>
      </c>
      <c r="E11" s="19" t="s">
        <v>19</v>
      </c>
      <c r="F11" s="19" t="s">
        <v>21</v>
      </c>
      <c r="G11" s="19" t="s">
        <v>18</v>
      </c>
      <c r="H11" s="26">
        <v>4776</v>
      </c>
      <c r="I11" s="26">
        <v>4326</v>
      </c>
      <c r="J11" s="26">
        <v>5419</v>
      </c>
      <c r="K11" s="26">
        <v>9565</v>
      </c>
      <c r="L11" s="26">
        <v>9252</v>
      </c>
      <c r="M11" s="26">
        <v>10345</v>
      </c>
      <c r="N11" s="26">
        <v>11139</v>
      </c>
      <c r="O11" s="26">
        <v>12502</v>
      </c>
      <c r="P11" s="26">
        <v>10658</v>
      </c>
      <c r="Q11" s="26">
        <v>8858</v>
      </c>
      <c r="R11" s="26">
        <v>5975</v>
      </c>
      <c r="S11" s="26">
        <v>4857</v>
      </c>
      <c r="T11" s="27">
        <v>97672</v>
      </c>
      <c r="U11" s="19">
        <f>_xlfn.XLOOKUP(A11,'חיוב לפי חודשים קלנדריים'!$A:$A, 'חיוב לפי חודשים קלנדריים'!$S:$S)</f>
        <v>50824.309699999998</v>
      </c>
    </row>
    <row r="12" spans="1:21" ht="15" x14ac:dyDescent="0.2">
      <c r="A12" s="20">
        <v>340235779</v>
      </c>
      <c r="B12" s="19" t="s">
        <v>15</v>
      </c>
      <c r="C12" s="19" t="s">
        <v>16</v>
      </c>
      <c r="D12" s="19" t="s">
        <v>31</v>
      </c>
      <c r="E12" s="19" t="s">
        <v>19</v>
      </c>
      <c r="F12" s="19" t="s">
        <v>21</v>
      </c>
      <c r="G12" s="19" t="s">
        <v>18</v>
      </c>
      <c r="H12" s="26">
        <v>9590</v>
      </c>
      <c r="I12" s="26">
        <v>9298</v>
      </c>
      <c r="J12" s="26">
        <v>7650</v>
      </c>
      <c r="K12" s="26">
        <v>7863</v>
      </c>
      <c r="L12" s="26">
        <v>10117</v>
      </c>
      <c r="M12" s="26">
        <v>15674</v>
      </c>
      <c r="N12" s="26">
        <v>18537</v>
      </c>
      <c r="O12" s="26">
        <v>16427</v>
      </c>
      <c r="P12" s="26">
        <v>15679</v>
      </c>
      <c r="Q12" s="26">
        <v>11188</v>
      </c>
      <c r="R12" s="26">
        <v>8279</v>
      </c>
      <c r="S12" s="26">
        <v>8782</v>
      </c>
      <c r="T12" s="27">
        <v>139084</v>
      </c>
      <c r="U12" s="19">
        <f>_xlfn.XLOOKUP(A12,'חיוב לפי חודשים קלנדריים'!$A:$A, 'חיוב לפי חודשים קלנדריים'!$S:$S)</f>
        <v>70241.069699999993</v>
      </c>
    </row>
    <row r="13" spans="1:21" ht="15" x14ac:dyDescent="0.2">
      <c r="A13" s="20">
        <v>340235895</v>
      </c>
      <c r="B13" s="19" t="s">
        <v>15</v>
      </c>
      <c r="C13" s="19" t="s">
        <v>16</v>
      </c>
      <c r="D13" s="19">
        <v>0</v>
      </c>
      <c r="E13" s="19" t="s">
        <v>19</v>
      </c>
      <c r="F13" s="19" t="s">
        <v>20</v>
      </c>
      <c r="G13" s="19" t="s">
        <v>18</v>
      </c>
      <c r="H13" s="26">
        <v>421</v>
      </c>
      <c r="I13" s="26">
        <v>418.32</v>
      </c>
      <c r="J13" s="26">
        <v>470.98</v>
      </c>
      <c r="K13" s="26">
        <v>468.46</v>
      </c>
      <c r="L13" s="26">
        <v>780.64</v>
      </c>
      <c r="M13" s="26">
        <v>1024.52</v>
      </c>
      <c r="N13" s="26">
        <v>566.74</v>
      </c>
      <c r="O13" s="26">
        <v>477.99</v>
      </c>
      <c r="P13" s="26">
        <v>956.86</v>
      </c>
      <c r="Q13" s="26">
        <v>988.76</v>
      </c>
      <c r="R13" s="26">
        <v>617.53</v>
      </c>
      <c r="S13" s="26">
        <v>599.15</v>
      </c>
      <c r="T13" s="27">
        <v>7790.9499999999989</v>
      </c>
      <c r="U13" s="19">
        <f>_xlfn.XLOOKUP(A13,'חיוב לפי חודשים קלנדריים'!$A:$A, 'חיוב לפי חודשים קלנדריים'!$S:$S)</f>
        <v>4086.8</v>
      </c>
    </row>
    <row r="14" spans="1:21" ht="15" x14ac:dyDescent="0.2">
      <c r="A14" s="20">
        <v>340236334</v>
      </c>
      <c r="B14" s="19" t="s">
        <v>15</v>
      </c>
      <c r="C14" s="19" t="s">
        <v>16</v>
      </c>
      <c r="D14" s="19" t="s">
        <v>17</v>
      </c>
      <c r="E14" s="19" t="s">
        <v>19</v>
      </c>
      <c r="F14" s="19" t="s">
        <v>20</v>
      </c>
      <c r="G14" s="19" t="s">
        <v>18</v>
      </c>
      <c r="H14" s="26">
        <v>1626.93</v>
      </c>
      <c r="I14" s="26">
        <v>1523</v>
      </c>
      <c r="J14" s="26">
        <v>1627.5</v>
      </c>
      <c r="K14" s="26">
        <v>1575</v>
      </c>
      <c r="L14" s="26">
        <v>3121.14</v>
      </c>
      <c r="M14" s="26">
        <v>3611.78</v>
      </c>
      <c r="N14" s="26">
        <v>3112.07</v>
      </c>
      <c r="O14" s="26">
        <v>3020.31</v>
      </c>
      <c r="P14" s="26">
        <v>2923.59</v>
      </c>
      <c r="Q14" s="26">
        <v>2995.41</v>
      </c>
      <c r="R14" s="26">
        <v>2154.67</v>
      </c>
      <c r="S14" s="26">
        <v>2226.5</v>
      </c>
      <c r="T14" s="27">
        <v>29517.9</v>
      </c>
      <c r="U14" s="19">
        <f>_xlfn.XLOOKUP(A14,'חיוב לפי חודשים קלנדריים'!$A:$A, 'חיוב לפי חודשים קלנדריים'!$S:$S)</f>
        <v>15483.569999999998</v>
      </c>
    </row>
    <row r="15" spans="1:21" ht="15" x14ac:dyDescent="0.2">
      <c r="A15" s="20">
        <v>340236916</v>
      </c>
      <c r="B15" s="19" t="s">
        <v>15</v>
      </c>
      <c r="C15" s="19" t="s">
        <v>16</v>
      </c>
      <c r="D15" s="19" t="s">
        <v>17</v>
      </c>
      <c r="E15" s="19" t="s">
        <v>19</v>
      </c>
      <c r="F15" s="19" t="s">
        <v>21</v>
      </c>
      <c r="G15" s="19" t="s">
        <v>18</v>
      </c>
      <c r="H15" s="26">
        <v>2520</v>
      </c>
      <c r="I15" s="26">
        <v>2404</v>
      </c>
      <c r="J15" s="26">
        <v>1910</v>
      </c>
      <c r="K15" s="26">
        <v>2197</v>
      </c>
      <c r="L15" s="26">
        <v>3027</v>
      </c>
      <c r="M15" s="26">
        <v>3017</v>
      </c>
      <c r="N15" s="26">
        <v>3072</v>
      </c>
      <c r="O15" s="26">
        <v>3101</v>
      </c>
      <c r="P15" s="26">
        <v>4116</v>
      </c>
      <c r="Q15" s="26">
        <v>2152</v>
      </c>
      <c r="R15" s="26">
        <v>2230</v>
      </c>
      <c r="S15" s="26">
        <v>2721</v>
      </c>
      <c r="T15" s="27">
        <v>32467</v>
      </c>
      <c r="U15" s="19">
        <f>_xlfn.XLOOKUP(A15,'חיוב לפי חודשים קלנדריים'!$A:$A, 'חיוב לפי חודשים קלנדריים'!$S:$S)</f>
        <v>14331.459800000001</v>
      </c>
    </row>
    <row r="16" spans="1:21" ht="15" x14ac:dyDescent="0.2">
      <c r="A16" s="20">
        <v>340237531</v>
      </c>
      <c r="B16" s="19" t="s">
        <v>15</v>
      </c>
      <c r="C16" s="19" t="s">
        <v>16</v>
      </c>
      <c r="D16" s="19" t="s">
        <v>17</v>
      </c>
      <c r="E16" s="19" t="s">
        <v>19</v>
      </c>
      <c r="F16" s="19" t="s">
        <v>20</v>
      </c>
      <c r="G16" s="19" t="s">
        <v>18</v>
      </c>
      <c r="H16" s="26">
        <v>3093</v>
      </c>
      <c r="I16" s="26">
        <v>2940</v>
      </c>
      <c r="J16" s="26">
        <v>2627</v>
      </c>
      <c r="K16" s="26">
        <v>3117</v>
      </c>
      <c r="L16" s="26">
        <v>4732</v>
      </c>
      <c r="M16" s="26">
        <v>6325</v>
      </c>
      <c r="N16" s="26">
        <v>6813</v>
      </c>
      <c r="O16" s="26">
        <v>4809</v>
      </c>
      <c r="P16" s="26">
        <v>5050.1400000000003</v>
      </c>
      <c r="Q16" s="26">
        <v>5398.42</v>
      </c>
      <c r="R16" s="26">
        <v>3204.27</v>
      </c>
      <c r="S16" s="26">
        <v>3079.15</v>
      </c>
      <c r="T16" s="27">
        <v>51187.979999999996</v>
      </c>
      <c r="U16" s="19">
        <f>_xlfn.XLOOKUP(A16,'חיוב לפי חודשים קלנדריים'!$A:$A, 'חיוב לפי חודשים קלנדריים'!$S:$S)</f>
        <v>26847.370000000003</v>
      </c>
    </row>
    <row r="17" spans="1:21" ht="15" x14ac:dyDescent="0.2">
      <c r="A17" s="20">
        <v>340239709</v>
      </c>
      <c r="B17" s="19" t="s">
        <v>15</v>
      </c>
      <c r="C17" s="19" t="s">
        <v>16</v>
      </c>
      <c r="D17" s="19" t="s">
        <v>34</v>
      </c>
      <c r="E17" s="19" t="s">
        <v>19</v>
      </c>
      <c r="F17" s="19" t="s">
        <v>20</v>
      </c>
      <c r="G17" s="19" t="s">
        <v>18</v>
      </c>
      <c r="H17" s="26">
        <v>772.71</v>
      </c>
      <c r="I17" s="26">
        <v>664.87</v>
      </c>
      <c r="J17" s="26">
        <v>782.77</v>
      </c>
      <c r="K17" s="26">
        <v>801.56</v>
      </c>
      <c r="L17" s="26">
        <v>1075.3900000000001</v>
      </c>
      <c r="M17" s="26">
        <v>1264.9000000000001</v>
      </c>
      <c r="N17" s="26">
        <v>1306.99</v>
      </c>
      <c r="O17" s="26">
        <v>1307.01</v>
      </c>
      <c r="P17" s="26">
        <v>1265.3699999999999</v>
      </c>
      <c r="Q17" s="26">
        <v>1307.55</v>
      </c>
      <c r="R17" s="26">
        <v>695.39</v>
      </c>
      <c r="S17" s="26">
        <v>653.13</v>
      </c>
      <c r="T17" s="27">
        <v>11897.639999999998</v>
      </c>
      <c r="U17" s="19">
        <f>_xlfn.XLOOKUP(A17,'חיוב לפי חודשים קלנדריים'!$A:$A, 'חיוב לפי חודשים קלנדריים'!$S:$S)</f>
        <v>6239.5</v>
      </c>
    </row>
    <row r="18" spans="1:21" ht="15" x14ac:dyDescent="0.2">
      <c r="A18" s="20">
        <v>340241732</v>
      </c>
      <c r="B18" s="19" t="s">
        <v>15</v>
      </c>
      <c r="C18" s="19" t="s">
        <v>16</v>
      </c>
      <c r="D18" s="19" t="s">
        <v>17</v>
      </c>
      <c r="E18" s="19" t="s">
        <v>19</v>
      </c>
      <c r="F18" s="19" t="s">
        <v>20</v>
      </c>
      <c r="G18" s="19" t="s">
        <v>18</v>
      </c>
      <c r="H18" s="26">
        <v>1298.29</v>
      </c>
      <c r="I18" s="26">
        <v>1315.54</v>
      </c>
      <c r="J18" s="26">
        <v>1406.23</v>
      </c>
      <c r="K18" s="26">
        <v>1360.86</v>
      </c>
      <c r="L18" s="26">
        <v>1406.18</v>
      </c>
      <c r="M18" s="26">
        <v>1360.8</v>
      </c>
      <c r="N18" s="26">
        <v>1406.41</v>
      </c>
      <c r="O18" s="26">
        <v>1283.5899999999999</v>
      </c>
      <c r="P18" s="26">
        <v>439.84</v>
      </c>
      <c r="Q18" s="26">
        <v>454.5</v>
      </c>
      <c r="R18" s="26">
        <v>1004.26</v>
      </c>
      <c r="S18" s="26">
        <v>1037.73</v>
      </c>
      <c r="T18" s="27">
        <v>13774.230000000001</v>
      </c>
      <c r="U18" s="19">
        <f>_xlfn.XLOOKUP(A18,'חיוב לפי חודשים קלנדריים'!$A:$A, 'חיוב לפי חודשים קלנדריים'!$S:$S)</f>
        <v>7218.880000000001</v>
      </c>
    </row>
    <row r="19" spans="1:21" ht="15" x14ac:dyDescent="0.2">
      <c r="A19" s="20">
        <v>340245303</v>
      </c>
      <c r="B19" s="19" t="s">
        <v>15</v>
      </c>
      <c r="C19" s="19" t="s">
        <v>16</v>
      </c>
      <c r="D19" s="19">
        <v>0</v>
      </c>
      <c r="E19" s="19" t="s">
        <v>19</v>
      </c>
      <c r="F19" s="19" t="s">
        <v>20</v>
      </c>
      <c r="G19" s="19" t="s">
        <v>18</v>
      </c>
      <c r="H19" s="26">
        <v>4399.1899999999996</v>
      </c>
      <c r="I19" s="26">
        <v>4016.5</v>
      </c>
      <c r="J19" s="26">
        <v>3685.25</v>
      </c>
      <c r="K19" s="26">
        <v>3453.18</v>
      </c>
      <c r="L19" s="26">
        <v>7241.74</v>
      </c>
      <c r="M19" s="26">
        <v>8700.98</v>
      </c>
      <c r="N19" s="26">
        <v>10370.75</v>
      </c>
      <c r="O19" s="26">
        <v>10694.91</v>
      </c>
      <c r="P19" s="26">
        <v>7343.43</v>
      </c>
      <c r="Q19" s="26">
        <v>7588.21</v>
      </c>
      <c r="R19" s="26">
        <v>5097.54</v>
      </c>
      <c r="S19" s="26">
        <v>5267.45</v>
      </c>
      <c r="T19" s="27">
        <v>77859.12999999999</v>
      </c>
      <c r="U19" s="19">
        <f>_xlfn.XLOOKUP(A19,'חיוב לפי חודשים קלנדריים'!$A:$A, 'חיוב לפי חודשים קלנדריים'!$S:$S)</f>
        <v>40839.670000000006</v>
      </c>
    </row>
    <row r="20" spans="1:21" ht="15" x14ac:dyDescent="0.2">
      <c r="A20" s="20">
        <v>340249060</v>
      </c>
      <c r="B20" s="19" t="s">
        <v>15</v>
      </c>
      <c r="C20" s="19" t="s">
        <v>16</v>
      </c>
      <c r="D20" s="19" t="s">
        <v>17</v>
      </c>
      <c r="E20" s="19" t="s">
        <v>19</v>
      </c>
      <c r="F20" s="19" t="s">
        <v>20</v>
      </c>
      <c r="G20" s="19" t="s">
        <v>18</v>
      </c>
      <c r="H20" s="26">
        <v>1459.76</v>
      </c>
      <c r="I20" s="26">
        <v>1320.03</v>
      </c>
      <c r="J20" s="26">
        <v>1411</v>
      </c>
      <c r="K20" s="26">
        <v>1365.21</v>
      </c>
      <c r="L20" s="26">
        <v>1410.72</v>
      </c>
      <c r="M20" s="26">
        <v>1878.18</v>
      </c>
      <c r="N20" s="26">
        <v>1978.67</v>
      </c>
      <c r="O20" s="26">
        <v>1979.13</v>
      </c>
      <c r="P20" s="26">
        <v>1915.37</v>
      </c>
      <c r="Q20" s="26">
        <v>1979.37</v>
      </c>
      <c r="R20" s="26">
        <v>1848.76</v>
      </c>
      <c r="S20" s="26">
        <v>1565.5</v>
      </c>
      <c r="T20" s="27">
        <v>20111.699999999997</v>
      </c>
      <c r="U20" s="19">
        <f>_xlfn.XLOOKUP(A20,'חיוב לפי חודשים קלנדריים'!$A:$A, 'חיוב לפי חודשים קלנדריים'!$S:$S)</f>
        <v>10545.42</v>
      </c>
    </row>
    <row r="21" spans="1:21" ht="15" x14ac:dyDescent="0.2">
      <c r="A21" s="20">
        <v>340249267</v>
      </c>
      <c r="B21" s="19" t="s">
        <v>15</v>
      </c>
      <c r="C21" s="19" t="s">
        <v>16</v>
      </c>
      <c r="D21" s="19" t="s">
        <v>253</v>
      </c>
      <c r="E21" s="19" t="s">
        <v>19</v>
      </c>
      <c r="F21" s="19" t="s">
        <v>20</v>
      </c>
      <c r="G21" s="19" t="s">
        <v>18</v>
      </c>
      <c r="H21" s="26">
        <v>1770.22</v>
      </c>
      <c r="I21" s="26">
        <v>1653.82</v>
      </c>
      <c r="J21" s="26">
        <v>1891.1</v>
      </c>
      <c r="K21" s="26">
        <v>1858.71</v>
      </c>
      <c r="L21" s="26">
        <v>1920.48</v>
      </c>
      <c r="M21" s="26">
        <v>1858.36</v>
      </c>
      <c r="N21" s="26">
        <v>1920.62</v>
      </c>
      <c r="O21" s="26">
        <v>1920.78</v>
      </c>
      <c r="P21" s="26">
        <v>1859.04</v>
      </c>
      <c r="Q21" s="26">
        <v>1920.99</v>
      </c>
      <c r="R21" s="26">
        <v>1858.54</v>
      </c>
      <c r="S21" s="26">
        <v>1920.5</v>
      </c>
      <c r="T21" s="27">
        <v>22353.160000000003</v>
      </c>
      <c r="U21" s="19">
        <f>_xlfn.XLOOKUP(A21,'חיוב לפי חודשים קלנדריים'!$A:$A, 'חיוב לפי חודשים קלנדריים'!$S:$S)</f>
        <v>11718.96</v>
      </c>
    </row>
    <row r="22" spans="1:21" ht="15" x14ac:dyDescent="0.2">
      <c r="A22" s="20">
        <v>340249597</v>
      </c>
      <c r="B22" s="19" t="s">
        <v>15</v>
      </c>
      <c r="C22" s="19" t="s">
        <v>16</v>
      </c>
      <c r="D22" s="19" t="s">
        <v>254</v>
      </c>
      <c r="E22" s="19" t="s">
        <v>19</v>
      </c>
      <c r="F22" s="19" t="s">
        <v>21</v>
      </c>
      <c r="G22" s="19" t="s">
        <v>18</v>
      </c>
      <c r="H22" s="26">
        <v>4373</v>
      </c>
      <c r="I22" s="26">
        <v>4108</v>
      </c>
      <c r="J22" s="26">
        <v>4037</v>
      </c>
      <c r="K22" s="26">
        <v>2858</v>
      </c>
      <c r="L22" s="26">
        <v>6358</v>
      </c>
      <c r="M22" s="26">
        <v>8894</v>
      </c>
      <c r="N22" s="26">
        <v>6607</v>
      </c>
      <c r="O22" s="26">
        <v>6655</v>
      </c>
      <c r="P22" s="26">
        <v>8618</v>
      </c>
      <c r="Q22" s="26">
        <v>3567</v>
      </c>
      <c r="R22" s="26">
        <v>5066</v>
      </c>
      <c r="S22" s="26">
        <v>3882</v>
      </c>
      <c r="T22" s="27">
        <v>65023</v>
      </c>
      <c r="U22" s="19">
        <f>_xlfn.XLOOKUP(A22,'חיוב לפי חודשים קלנדריים'!$A:$A, 'חיוב לפי חודשים קלנדריים'!$S:$S)</f>
        <v>29756.209599999998</v>
      </c>
    </row>
    <row r="23" spans="1:21" ht="15" x14ac:dyDescent="0.2">
      <c r="A23" s="20">
        <v>340249684</v>
      </c>
      <c r="B23" s="19" t="s">
        <v>15</v>
      </c>
      <c r="C23" s="19" t="s">
        <v>16</v>
      </c>
      <c r="D23" s="19" t="s">
        <v>17</v>
      </c>
      <c r="E23" s="19" t="s">
        <v>19</v>
      </c>
      <c r="F23" s="19" t="s">
        <v>20</v>
      </c>
      <c r="G23" s="19" t="s">
        <v>18</v>
      </c>
      <c r="H23" s="26">
        <v>754.85</v>
      </c>
      <c r="I23" s="26">
        <v>755.61</v>
      </c>
      <c r="J23" s="26">
        <v>701.29</v>
      </c>
      <c r="K23" s="26">
        <v>648.63</v>
      </c>
      <c r="L23" s="26">
        <v>1139.67</v>
      </c>
      <c r="M23" s="26">
        <v>1389.82</v>
      </c>
      <c r="N23" s="26">
        <v>1161.4100000000001</v>
      </c>
      <c r="O23" s="26">
        <v>1049.01</v>
      </c>
      <c r="P23" s="26">
        <v>924.58</v>
      </c>
      <c r="Q23" s="26">
        <v>945</v>
      </c>
      <c r="R23" s="26">
        <v>654.70000000000005</v>
      </c>
      <c r="S23" s="26">
        <v>635.22</v>
      </c>
      <c r="T23" s="27">
        <v>10759.79</v>
      </c>
      <c r="U23" s="19">
        <f>_xlfn.XLOOKUP(A23,'חיוב לפי חודשים קלנדריים'!$A:$A, 'חיוב לפי חודשים קלנדריים'!$S:$S)</f>
        <v>5642.0999999999995</v>
      </c>
    </row>
    <row r="24" spans="1:21" ht="15" x14ac:dyDescent="0.2">
      <c r="A24" s="20">
        <v>340251773</v>
      </c>
      <c r="B24" s="19" t="s">
        <v>15</v>
      </c>
      <c r="C24" s="19" t="s">
        <v>16</v>
      </c>
      <c r="D24" s="19" t="s">
        <v>40</v>
      </c>
      <c r="E24" s="19" t="s">
        <v>19</v>
      </c>
      <c r="F24" s="19" t="s">
        <v>20</v>
      </c>
      <c r="G24" s="19" t="s">
        <v>18</v>
      </c>
      <c r="H24" s="26">
        <v>136.41999999999999</v>
      </c>
      <c r="I24" s="26">
        <v>127.08</v>
      </c>
      <c r="J24" s="26">
        <v>138.52000000000001</v>
      </c>
      <c r="K24" s="26">
        <v>134.55000000000001</v>
      </c>
      <c r="L24" s="26">
        <v>139.15</v>
      </c>
      <c r="M24" s="26">
        <v>134.72999999999999</v>
      </c>
      <c r="N24" s="26">
        <v>451.73</v>
      </c>
      <c r="O24" s="26">
        <v>519.32000000000005</v>
      </c>
      <c r="P24" s="26">
        <v>131.30000000000001</v>
      </c>
      <c r="Q24" s="26">
        <v>135.68</v>
      </c>
      <c r="R24" s="26">
        <v>130.81</v>
      </c>
      <c r="S24" s="26">
        <v>135.07</v>
      </c>
      <c r="T24" s="27">
        <v>2314.36</v>
      </c>
      <c r="U24" s="19">
        <f>_xlfn.XLOOKUP(A24,'חיוב לפי חודשים קלנדריים'!$A:$A, 'חיוב לפי חודשים קלנדריים'!$S:$S)</f>
        <v>1213.8700000000001</v>
      </c>
    </row>
    <row r="25" spans="1:21" ht="15" x14ac:dyDescent="0.2">
      <c r="A25" s="20">
        <v>340253969</v>
      </c>
      <c r="B25" s="19" t="s">
        <v>15</v>
      </c>
      <c r="C25" s="19" t="s">
        <v>16</v>
      </c>
      <c r="D25" s="19" t="s">
        <v>41</v>
      </c>
      <c r="E25" s="19" t="s">
        <v>19</v>
      </c>
      <c r="F25" s="19" t="s">
        <v>21</v>
      </c>
      <c r="G25" s="19" t="s">
        <v>18</v>
      </c>
      <c r="H25" s="26">
        <v>2531</v>
      </c>
      <c r="I25" s="26">
        <v>2197</v>
      </c>
      <c r="J25" s="26">
        <v>4871</v>
      </c>
      <c r="K25" s="26">
        <v>5207</v>
      </c>
      <c r="L25" s="26">
        <v>5474</v>
      </c>
      <c r="M25" s="26">
        <v>5393</v>
      </c>
      <c r="N25" s="26">
        <v>5682</v>
      </c>
      <c r="O25" s="26">
        <v>7917</v>
      </c>
      <c r="P25" s="26">
        <v>6518</v>
      </c>
      <c r="Q25" s="26">
        <v>7220</v>
      </c>
      <c r="R25" s="26">
        <v>3779</v>
      </c>
      <c r="S25" s="26">
        <v>2238</v>
      </c>
      <c r="T25" s="27">
        <v>59027</v>
      </c>
      <c r="U25" s="19">
        <f>_xlfn.XLOOKUP(A25,'חיוב לפי חודשים קלנדריים'!$A:$A, 'חיוב לפי חודשים קלנדריים'!$S:$S)</f>
        <v>31210.2696</v>
      </c>
    </row>
    <row r="26" spans="1:21" ht="15" x14ac:dyDescent="0.2">
      <c r="A26" s="20">
        <v>340254222</v>
      </c>
      <c r="B26" s="19" t="s">
        <v>15</v>
      </c>
      <c r="C26" s="19" t="s">
        <v>16</v>
      </c>
      <c r="D26" s="19">
        <v>0</v>
      </c>
      <c r="E26" s="19" t="s">
        <v>19</v>
      </c>
      <c r="F26" s="19" t="s">
        <v>20</v>
      </c>
      <c r="G26" s="19" t="s">
        <v>18</v>
      </c>
      <c r="H26" s="26">
        <v>223.11</v>
      </c>
      <c r="I26" s="26">
        <v>184.54</v>
      </c>
      <c r="J26" s="26">
        <v>248.4</v>
      </c>
      <c r="K26" s="26">
        <v>247.72</v>
      </c>
      <c r="L26" s="26">
        <v>519.29</v>
      </c>
      <c r="M26" s="26">
        <v>606.79</v>
      </c>
      <c r="N26" s="26">
        <v>732.19</v>
      </c>
      <c r="O26" s="26">
        <v>692.66</v>
      </c>
      <c r="P26" s="26">
        <v>453.75</v>
      </c>
      <c r="Q26" s="26">
        <v>456.84</v>
      </c>
      <c r="R26" s="26">
        <v>273.33</v>
      </c>
      <c r="S26" s="26">
        <v>282.44</v>
      </c>
      <c r="T26" s="27">
        <v>4921.0599999999995</v>
      </c>
      <c r="U26" s="19">
        <f>_xlfn.XLOOKUP(A26,'חיוב לפי חודשים קלנדריים'!$A:$A, 'חיוב לפי חודשים קלנדריים'!$S:$S)</f>
        <v>2581.86</v>
      </c>
    </row>
    <row r="27" spans="1:21" ht="15" x14ac:dyDescent="0.2">
      <c r="A27" s="20">
        <v>340254682</v>
      </c>
      <c r="B27" s="19" t="s">
        <v>15</v>
      </c>
      <c r="C27" s="19" t="s">
        <v>16</v>
      </c>
      <c r="D27" s="19" t="s">
        <v>17</v>
      </c>
      <c r="E27" s="19" t="s">
        <v>19</v>
      </c>
      <c r="F27" s="19" t="s">
        <v>20</v>
      </c>
      <c r="G27" s="19" t="s">
        <v>18</v>
      </c>
      <c r="H27" s="26">
        <v>422.69</v>
      </c>
      <c r="I27" s="26">
        <v>426.47</v>
      </c>
      <c r="J27" s="26">
        <v>272.35000000000002</v>
      </c>
      <c r="K27" s="26">
        <v>229.41</v>
      </c>
      <c r="L27" s="26">
        <v>528.42999999999995</v>
      </c>
      <c r="M27" s="26">
        <v>689.47</v>
      </c>
      <c r="N27" s="26">
        <v>352.66</v>
      </c>
      <c r="O27" s="26">
        <v>227.51</v>
      </c>
      <c r="P27" s="26">
        <v>456.01</v>
      </c>
      <c r="Q27" s="26">
        <v>488.61</v>
      </c>
      <c r="R27" s="26">
        <v>293.39</v>
      </c>
      <c r="S27" s="26">
        <v>274.64</v>
      </c>
      <c r="T27" s="27">
        <v>4661.6400000000012</v>
      </c>
      <c r="U27" s="19">
        <f>_xlfn.XLOOKUP(A27,'חיוב לפי חודשים קלנדריים'!$A:$A, 'חיוב לפי חודשים קלנדריים'!$S:$S)</f>
        <v>2443.2799999999997</v>
      </c>
    </row>
    <row r="28" spans="1:21" ht="15" x14ac:dyDescent="0.2">
      <c r="A28" s="20">
        <v>340259670</v>
      </c>
      <c r="B28" s="19" t="s">
        <v>15</v>
      </c>
      <c r="C28" s="19" t="s">
        <v>16</v>
      </c>
      <c r="D28" s="19" t="s">
        <v>17</v>
      </c>
      <c r="E28" s="19" t="s">
        <v>19</v>
      </c>
      <c r="F28" s="19" t="s">
        <v>20</v>
      </c>
      <c r="G28" s="19" t="s">
        <v>18</v>
      </c>
      <c r="H28" s="26">
        <v>487.46</v>
      </c>
      <c r="I28" s="26">
        <v>456.75</v>
      </c>
      <c r="J28" s="26">
        <v>844.99</v>
      </c>
      <c r="K28" s="26">
        <v>918.42</v>
      </c>
      <c r="L28" s="26">
        <v>949.16</v>
      </c>
      <c r="M28" s="26">
        <v>918.67</v>
      </c>
      <c r="N28" s="26">
        <v>995.19</v>
      </c>
      <c r="O28" s="26">
        <v>1011.16</v>
      </c>
      <c r="P28" s="26">
        <v>1053.67</v>
      </c>
      <c r="Q28" s="26">
        <v>1091.47</v>
      </c>
      <c r="R28" s="26">
        <v>658.75</v>
      </c>
      <c r="S28" s="26">
        <v>555.70000000000005</v>
      </c>
      <c r="T28" s="27">
        <v>9941.39</v>
      </c>
      <c r="U28" s="19">
        <f>_xlfn.XLOOKUP(A28,'חיוב לפי חודשים קלנדריים'!$A:$A, 'חיוב לפי חודשים קלנדריים'!$S:$S)</f>
        <v>5215.43</v>
      </c>
    </row>
    <row r="29" spans="1:21" ht="15" x14ac:dyDescent="0.2">
      <c r="A29" s="20">
        <v>340264267</v>
      </c>
      <c r="B29" s="19" t="s">
        <v>15</v>
      </c>
      <c r="C29" s="19" t="s">
        <v>16</v>
      </c>
      <c r="D29" s="19" t="s">
        <v>255</v>
      </c>
      <c r="E29" s="19" t="s">
        <v>19</v>
      </c>
      <c r="F29" s="19" t="s">
        <v>21</v>
      </c>
      <c r="G29" s="19" t="s">
        <v>18</v>
      </c>
      <c r="H29" s="26">
        <v>1091</v>
      </c>
      <c r="I29" s="26">
        <v>1020</v>
      </c>
      <c r="J29" s="26">
        <v>1051</v>
      </c>
      <c r="K29" s="26">
        <v>1001</v>
      </c>
      <c r="L29" s="26">
        <v>1049</v>
      </c>
      <c r="M29" s="26">
        <v>1458</v>
      </c>
      <c r="N29" s="26">
        <v>1911</v>
      </c>
      <c r="O29" s="26">
        <v>1963</v>
      </c>
      <c r="P29" s="26">
        <v>1755</v>
      </c>
      <c r="Q29" s="26">
        <v>1596</v>
      </c>
      <c r="R29" s="26">
        <v>1147</v>
      </c>
      <c r="S29" s="26">
        <v>1091</v>
      </c>
      <c r="T29" s="27">
        <v>16133</v>
      </c>
      <c r="U29" s="19">
        <f>_xlfn.XLOOKUP(A29,'חיוב לפי חודשים קלנדריים'!$A:$A, 'חיוב לפי חודשים קלנדריים'!$S:$S)</f>
        <v>8736.3696</v>
      </c>
    </row>
    <row r="30" spans="1:21" ht="15" x14ac:dyDescent="0.2">
      <c r="A30" s="20">
        <v>340266326</v>
      </c>
      <c r="B30" s="19" t="s">
        <v>197</v>
      </c>
      <c r="C30" s="19" t="s">
        <v>16</v>
      </c>
      <c r="D30" s="19" t="e">
        <v>#N/A</v>
      </c>
      <c r="E30" s="19" t="s">
        <v>19</v>
      </c>
      <c r="F30" s="19" t="s">
        <v>20</v>
      </c>
      <c r="G30" s="19" t="s">
        <v>25</v>
      </c>
      <c r="H30" s="26">
        <v>7260</v>
      </c>
      <c r="I30" s="26">
        <v>6608</v>
      </c>
      <c r="J30" s="26">
        <v>6484</v>
      </c>
      <c r="K30" s="26">
        <v>6232</v>
      </c>
      <c r="L30" s="26">
        <v>14600</v>
      </c>
      <c r="M30" s="26">
        <v>5336</v>
      </c>
      <c r="N30" s="26">
        <v>0</v>
      </c>
      <c r="O30" s="26">
        <v>0</v>
      </c>
      <c r="P30" s="26">
        <v>0</v>
      </c>
      <c r="Q30" s="26">
        <v>0</v>
      </c>
      <c r="R30" s="26">
        <v>0</v>
      </c>
      <c r="S30" s="26">
        <v>0</v>
      </c>
      <c r="T30" s="27">
        <v>46520</v>
      </c>
      <c r="U30" s="19">
        <f>_xlfn.XLOOKUP(A30,'חיוב לפי חודשים קלנדריים'!$A:$A, 'חיוב לפי חודשים קלנדריים'!$S:$S)</f>
        <v>19572.64</v>
      </c>
    </row>
    <row r="31" spans="1:21" ht="15" x14ac:dyDescent="0.2">
      <c r="A31" s="20">
        <v>340267105</v>
      </c>
      <c r="B31" s="19" t="s">
        <v>15</v>
      </c>
      <c r="C31" s="19" t="s">
        <v>16</v>
      </c>
      <c r="D31" s="19">
        <v>0</v>
      </c>
      <c r="E31" s="19" t="s">
        <v>19</v>
      </c>
      <c r="F31" s="19" t="s">
        <v>20</v>
      </c>
      <c r="G31" s="19" t="s">
        <v>18</v>
      </c>
      <c r="H31" s="26">
        <v>454.71</v>
      </c>
      <c r="I31" s="26">
        <v>456.32</v>
      </c>
      <c r="J31" s="26">
        <v>362</v>
      </c>
      <c r="K31" s="26">
        <v>326.91000000000003</v>
      </c>
      <c r="L31" s="26">
        <v>475.09</v>
      </c>
      <c r="M31" s="26">
        <v>543.67999999999995</v>
      </c>
      <c r="N31" s="26">
        <v>576.64</v>
      </c>
      <c r="O31" s="26">
        <v>581.79999999999995</v>
      </c>
      <c r="P31" s="26">
        <v>435.75</v>
      </c>
      <c r="Q31" s="26">
        <v>440.88</v>
      </c>
      <c r="R31" s="26">
        <v>524.88</v>
      </c>
      <c r="S31" s="26">
        <v>558</v>
      </c>
      <c r="T31" s="27">
        <v>5736.66</v>
      </c>
      <c r="U31" s="19">
        <f>_xlfn.XLOOKUP(A31,'חיוב לפי חודשים קלנדריים'!$A:$A, 'חיוב לפי חודשים קלנדריים'!$S:$S)</f>
        <v>3007.5200000000004</v>
      </c>
    </row>
    <row r="32" spans="1:21" ht="15" x14ac:dyDescent="0.2">
      <c r="A32" s="20">
        <v>340268048</v>
      </c>
      <c r="B32" s="19" t="s">
        <v>15</v>
      </c>
      <c r="C32" s="19" t="s">
        <v>16</v>
      </c>
      <c r="D32" s="19">
        <v>0</v>
      </c>
      <c r="E32" s="19" t="s">
        <v>19</v>
      </c>
      <c r="F32" s="19" t="s">
        <v>21</v>
      </c>
      <c r="G32" s="19" t="s">
        <v>25</v>
      </c>
      <c r="H32" s="26">
        <v>18756</v>
      </c>
      <c r="I32" s="26">
        <v>17256</v>
      </c>
      <c r="J32" s="26">
        <v>17216</v>
      </c>
      <c r="K32" s="26">
        <v>15980</v>
      </c>
      <c r="L32" s="26">
        <v>27724</v>
      </c>
      <c r="M32" s="26">
        <v>31228</v>
      </c>
      <c r="N32" s="26">
        <v>35136</v>
      </c>
      <c r="O32" s="26">
        <v>27644</v>
      </c>
      <c r="P32" s="26">
        <v>33800</v>
      </c>
      <c r="Q32" s="26">
        <v>22156</v>
      </c>
      <c r="R32" s="26">
        <v>19936</v>
      </c>
      <c r="S32" s="26">
        <v>17748</v>
      </c>
      <c r="T32" s="27">
        <v>284580</v>
      </c>
      <c r="U32" s="19">
        <f>_xlfn.XLOOKUP(A32,'חיוב לפי חודשים קלנדריים'!$A:$A, 'חיוב לפי חודשים קלנדריים'!$S:$S)</f>
        <v>144666.25970000002</v>
      </c>
    </row>
    <row r="33" spans="1:21" ht="15" x14ac:dyDescent="0.2">
      <c r="A33" s="20">
        <v>340270475</v>
      </c>
      <c r="B33" s="19" t="s">
        <v>15</v>
      </c>
      <c r="C33" s="19" t="s">
        <v>16</v>
      </c>
      <c r="D33" s="19" t="s">
        <v>45</v>
      </c>
      <c r="E33" s="19" t="s">
        <v>19</v>
      </c>
      <c r="F33" s="19" t="s">
        <v>21</v>
      </c>
      <c r="G33" s="19" t="s">
        <v>25</v>
      </c>
      <c r="H33" s="26">
        <v>34205</v>
      </c>
      <c r="I33" s="26">
        <v>32780</v>
      </c>
      <c r="J33" s="26">
        <v>33465</v>
      </c>
      <c r="K33" s="26">
        <v>28815</v>
      </c>
      <c r="L33" s="26">
        <v>30375</v>
      </c>
      <c r="M33" s="26">
        <v>26295</v>
      </c>
      <c r="N33" s="26">
        <v>26020</v>
      </c>
      <c r="O33" s="26">
        <v>23450</v>
      </c>
      <c r="P33" s="26">
        <v>25190</v>
      </c>
      <c r="Q33" s="26">
        <v>26430</v>
      </c>
      <c r="R33" s="26">
        <v>29135</v>
      </c>
      <c r="S33" s="26">
        <v>32780</v>
      </c>
      <c r="T33" s="27">
        <v>348940</v>
      </c>
      <c r="U33" s="19">
        <f>_xlfn.XLOOKUP(A33,'חיוב לפי חודשים קלנדריים'!$A:$A, 'חיוב לפי חודשים קלנדריים'!$S:$S)</f>
        <v>164641.02969999998</v>
      </c>
    </row>
    <row r="34" spans="1:21" ht="15" x14ac:dyDescent="0.2">
      <c r="A34" s="20">
        <v>340270490</v>
      </c>
      <c r="B34" s="19" t="s">
        <v>197</v>
      </c>
      <c r="C34" s="19" t="s">
        <v>16</v>
      </c>
      <c r="D34" s="19" t="e">
        <v>#N/A</v>
      </c>
      <c r="E34" s="19" t="s">
        <v>19</v>
      </c>
      <c r="F34" s="19" t="s">
        <v>20</v>
      </c>
      <c r="G34" s="19" t="s">
        <v>18</v>
      </c>
      <c r="H34" s="26">
        <v>162.97999999999999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7">
        <v>162.97999999999999</v>
      </c>
      <c r="U34" s="19">
        <f>_xlfn.XLOOKUP(A34,'חיוב לפי חודשים קלנדריים'!$A:$A, 'חיוב לפי חודשים קלנדריים'!$S:$S)</f>
        <v>83.67</v>
      </c>
    </row>
    <row r="35" spans="1:21" ht="15" x14ac:dyDescent="0.2">
      <c r="A35" s="20">
        <v>340272398</v>
      </c>
      <c r="B35" s="19" t="s">
        <v>15</v>
      </c>
      <c r="C35" s="19" t="s">
        <v>16</v>
      </c>
      <c r="D35" s="19" t="s">
        <v>256</v>
      </c>
      <c r="E35" s="19" t="s">
        <v>19</v>
      </c>
      <c r="F35" s="19" t="s">
        <v>21</v>
      </c>
      <c r="G35" s="19" t="s">
        <v>18</v>
      </c>
      <c r="H35" s="26">
        <v>3928</v>
      </c>
      <c r="I35" s="26">
        <v>3675</v>
      </c>
      <c r="J35" s="26">
        <v>3827</v>
      </c>
      <c r="K35" s="26">
        <v>3660</v>
      </c>
      <c r="L35" s="26">
        <v>3817</v>
      </c>
      <c r="M35" s="26">
        <v>3729</v>
      </c>
      <c r="N35" s="26">
        <v>3895</v>
      </c>
      <c r="O35" s="26">
        <v>7878</v>
      </c>
      <c r="P35" s="26">
        <v>7747</v>
      </c>
      <c r="Q35" s="26">
        <v>6098</v>
      </c>
      <c r="R35" s="26">
        <v>3727</v>
      </c>
      <c r="S35" s="26">
        <v>3929</v>
      </c>
      <c r="T35" s="27">
        <v>55910</v>
      </c>
      <c r="U35" s="19">
        <f>_xlfn.XLOOKUP(A35,'חיוב לפי חודשים קלנדריים'!$A:$A, 'חיוב לפי חודשים קלנדריים'!$S:$S)</f>
        <v>28492.189900000001</v>
      </c>
    </row>
    <row r="36" spans="1:21" ht="15" x14ac:dyDescent="0.2">
      <c r="A36" s="20">
        <v>340272834</v>
      </c>
      <c r="B36" s="19" t="s">
        <v>15</v>
      </c>
      <c r="C36" s="19" t="s">
        <v>16</v>
      </c>
      <c r="D36" s="19">
        <v>0</v>
      </c>
      <c r="E36" s="19" t="s">
        <v>19</v>
      </c>
      <c r="F36" s="19" t="s">
        <v>20</v>
      </c>
      <c r="G36" s="19" t="s">
        <v>18</v>
      </c>
      <c r="H36" s="26">
        <v>586.80999999999995</v>
      </c>
      <c r="I36" s="26">
        <v>578.54</v>
      </c>
      <c r="J36" s="26">
        <v>644.9</v>
      </c>
      <c r="K36" s="26">
        <v>638.17999999999995</v>
      </c>
      <c r="L36" s="26">
        <v>924.85</v>
      </c>
      <c r="M36" s="26">
        <v>1168.98</v>
      </c>
      <c r="N36" s="26">
        <v>1257.19</v>
      </c>
      <c r="O36" s="26">
        <v>1297.74</v>
      </c>
      <c r="P36" s="26">
        <v>884.08</v>
      </c>
      <c r="Q36" s="26">
        <v>870.86</v>
      </c>
      <c r="R36" s="26">
        <v>559.53</v>
      </c>
      <c r="S36" s="26">
        <v>489.11</v>
      </c>
      <c r="T36" s="27">
        <v>9900.7700000000023</v>
      </c>
      <c r="U36" s="19">
        <f>_xlfn.XLOOKUP(A36,'חיוב לפי חודשים קלנדריים'!$A:$A, 'חיוב לפי חודשים קלנדריים'!$S:$S)</f>
        <v>5192.9299999999994</v>
      </c>
    </row>
    <row r="37" spans="1:21" ht="15" x14ac:dyDescent="0.2">
      <c r="A37" s="20">
        <v>340273891</v>
      </c>
      <c r="B37" s="19" t="s">
        <v>15</v>
      </c>
      <c r="C37" s="19" t="s">
        <v>16</v>
      </c>
      <c r="D37" s="19" t="s">
        <v>17</v>
      </c>
      <c r="E37" s="19" t="s">
        <v>19</v>
      </c>
      <c r="F37" s="19" t="s">
        <v>20</v>
      </c>
      <c r="G37" s="19" t="s">
        <v>18</v>
      </c>
      <c r="H37" s="26">
        <v>518</v>
      </c>
      <c r="I37" s="26">
        <v>512.33000000000004</v>
      </c>
      <c r="J37" s="26">
        <v>725.21</v>
      </c>
      <c r="K37" s="26">
        <v>783.63</v>
      </c>
      <c r="L37" s="26">
        <v>1131.01</v>
      </c>
      <c r="M37" s="26">
        <v>1386</v>
      </c>
      <c r="N37" s="26">
        <v>1073.21</v>
      </c>
      <c r="O37" s="26">
        <v>936.82</v>
      </c>
      <c r="P37" s="26">
        <v>1053.52</v>
      </c>
      <c r="Q37" s="26">
        <v>1088.6400000000001</v>
      </c>
      <c r="R37" s="26">
        <v>660.4</v>
      </c>
      <c r="S37" s="26">
        <v>601.16999999999996</v>
      </c>
      <c r="T37" s="27">
        <v>10469.939999999999</v>
      </c>
      <c r="U37" s="19">
        <f>_xlfn.XLOOKUP(A37,'חיוב לפי חודשים קלנדריים'!$A:$A, 'חיוב לפי חודשים קלנדריים'!$S:$S)</f>
        <v>5492.65</v>
      </c>
    </row>
    <row r="38" spans="1:21" ht="15" x14ac:dyDescent="0.2">
      <c r="A38" s="20">
        <v>340274938</v>
      </c>
      <c r="B38" s="19" t="s">
        <v>15</v>
      </c>
      <c r="C38" s="19" t="s">
        <v>16</v>
      </c>
      <c r="D38" s="19">
        <v>0</v>
      </c>
      <c r="E38" s="19" t="s">
        <v>19</v>
      </c>
      <c r="F38" s="19" t="s">
        <v>20</v>
      </c>
      <c r="G38" s="19" t="s">
        <v>18</v>
      </c>
      <c r="H38" s="26">
        <v>397.66</v>
      </c>
      <c r="I38" s="26">
        <v>364.35</v>
      </c>
      <c r="J38" s="26">
        <v>331.82</v>
      </c>
      <c r="K38" s="26">
        <v>294.54000000000002</v>
      </c>
      <c r="L38" s="26">
        <v>549.29999999999995</v>
      </c>
      <c r="M38" s="26">
        <v>753.81</v>
      </c>
      <c r="N38" s="26">
        <v>674.29</v>
      </c>
      <c r="O38" s="26">
        <v>631.48</v>
      </c>
      <c r="P38" s="26">
        <v>319.73</v>
      </c>
      <c r="Q38" s="26">
        <v>320.01</v>
      </c>
      <c r="R38" s="26">
        <v>220.36</v>
      </c>
      <c r="S38" s="26">
        <v>209.25</v>
      </c>
      <c r="T38" s="27">
        <v>5066.5999999999995</v>
      </c>
      <c r="U38" s="19">
        <f>_xlfn.XLOOKUP(A38,'חיוב לפי חודשים קלנדריים'!$A:$A, 'חיוב לפי חודשים קלנדריים'!$S:$S)</f>
        <v>2656.2600000000007</v>
      </c>
    </row>
    <row r="39" spans="1:21" ht="15" x14ac:dyDescent="0.2">
      <c r="A39" s="20">
        <v>340279435</v>
      </c>
      <c r="B39" s="19" t="s">
        <v>15</v>
      </c>
      <c r="C39" s="19" t="s">
        <v>16</v>
      </c>
      <c r="D39" s="19" t="s">
        <v>17</v>
      </c>
      <c r="E39" s="19" t="s">
        <v>19</v>
      </c>
      <c r="F39" s="19" t="s">
        <v>20</v>
      </c>
      <c r="G39" s="19" t="s">
        <v>18</v>
      </c>
      <c r="H39" s="26">
        <v>948.25</v>
      </c>
      <c r="I39" s="26">
        <v>815.22</v>
      </c>
      <c r="J39" s="26">
        <v>871.73</v>
      </c>
      <c r="K39" s="26">
        <v>843.69</v>
      </c>
      <c r="L39" s="26">
        <v>1185.55</v>
      </c>
      <c r="M39" s="26">
        <v>1628.03</v>
      </c>
      <c r="N39" s="26">
        <v>1422.75</v>
      </c>
      <c r="O39" s="26">
        <v>1209</v>
      </c>
      <c r="P39" s="26">
        <v>1234.3800000000001</v>
      </c>
      <c r="Q39" s="26">
        <v>1282.92</v>
      </c>
      <c r="R39" s="26">
        <v>959.24</v>
      </c>
      <c r="S39" s="26">
        <v>902.44</v>
      </c>
      <c r="T39" s="27">
        <v>13303.199999999999</v>
      </c>
      <c r="U39" s="19">
        <f>_xlfn.XLOOKUP(A39,'חיוב לפי חודשים קלנדריים'!$A:$A, 'חיוב לפי חודשים קלנדריים'!$S:$S)</f>
        <v>6975.62</v>
      </c>
    </row>
    <row r="40" spans="1:21" ht="15" x14ac:dyDescent="0.2">
      <c r="A40" s="20">
        <v>340279896</v>
      </c>
      <c r="B40" s="19" t="s">
        <v>15</v>
      </c>
      <c r="C40" s="19" t="s">
        <v>16</v>
      </c>
      <c r="D40" s="19" t="s">
        <v>17</v>
      </c>
      <c r="E40" s="19" t="s">
        <v>19</v>
      </c>
      <c r="F40" s="19" t="s">
        <v>21</v>
      </c>
      <c r="G40" s="19" t="s">
        <v>18</v>
      </c>
      <c r="H40" s="26">
        <v>4352</v>
      </c>
      <c r="I40" s="26">
        <v>4164</v>
      </c>
      <c r="J40" s="26">
        <v>5520</v>
      </c>
      <c r="K40" s="26">
        <v>6111</v>
      </c>
      <c r="L40" s="26">
        <v>6405</v>
      </c>
      <c r="M40" s="26">
        <v>8640</v>
      </c>
      <c r="N40" s="26">
        <v>8244</v>
      </c>
      <c r="O40" s="26">
        <v>7935</v>
      </c>
      <c r="P40" s="26">
        <v>7744</v>
      </c>
      <c r="Q40" s="26">
        <v>7521</v>
      </c>
      <c r="R40" s="26">
        <v>7554</v>
      </c>
      <c r="S40" s="26">
        <v>4033</v>
      </c>
      <c r="T40" s="27">
        <v>78223</v>
      </c>
      <c r="U40" s="19">
        <f>_xlfn.XLOOKUP(A40,'חיוב לפי חודשים קלנדריים'!$A:$A, 'חיוב לפי חודשים קלנדריים'!$S:$S)</f>
        <v>40715.359699999994</v>
      </c>
    </row>
    <row r="41" spans="1:21" ht="15" x14ac:dyDescent="0.2">
      <c r="A41" s="20">
        <v>340281397</v>
      </c>
      <c r="B41" s="19" t="s">
        <v>15</v>
      </c>
      <c r="C41" s="19" t="s">
        <v>16</v>
      </c>
      <c r="D41" s="19" t="s">
        <v>17</v>
      </c>
      <c r="E41" s="19" t="s">
        <v>19</v>
      </c>
      <c r="F41" s="19" t="s">
        <v>20</v>
      </c>
      <c r="G41" s="19" t="s">
        <v>18</v>
      </c>
      <c r="H41" s="26">
        <v>327.04000000000002</v>
      </c>
      <c r="I41" s="26">
        <v>313.92</v>
      </c>
      <c r="J41" s="26">
        <v>294</v>
      </c>
      <c r="K41" s="26">
        <v>262.39</v>
      </c>
      <c r="L41" s="26">
        <v>365.67</v>
      </c>
      <c r="M41" s="26">
        <v>546</v>
      </c>
      <c r="N41" s="26">
        <v>361.15</v>
      </c>
      <c r="O41" s="26">
        <v>170.8</v>
      </c>
      <c r="P41" s="26">
        <v>354.35</v>
      </c>
      <c r="Q41" s="26">
        <v>396.21</v>
      </c>
      <c r="R41" s="26">
        <v>338.2</v>
      </c>
      <c r="S41" s="26">
        <v>335.25</v>
      </c>
      <c r="T41" s="27">
        <v>4064.98</v>
      </c>
      <c r="U41" s="19">
        <f>_xlfn.XLOOKUP(A41,'חיוב לפי חודשים קלנדריים'!$A:$A, 'חיוב לפי חודשים קלנדריים'!$S:$S)</f>
        <v>2131.06</v>
      </c>
    </row>
    <row r="42" spans="1:21" ht="15" x14ac:dyDescent="0.2">
      <c r="A42" s="20">
        <v>340281861</v>
      </c>
      <c r="B42" s="19" t="s">
        <v>15</v>
      </c>
      <c r="C42" s="19" t="s">
        <v>16</v>
      </c>
      <c r="D42" s="19" t="s">
        <v>17</v>
      </c>
      <c r="E42" s="19" t="s">
        <v>19</v>
      </c>
      <c r="F42" s="19" t="s">
        <v>21</v>
      </c>
      <c r="G42" s="19" t="s">
        <v>18</v>
      </c>
      <c r="H42" s="26">
        <v>2832</v>
      </c>
      <c r="I42" s="26">
        <v>2561</v>
      </c>
      <c r="J42" s="26">
        <v>2724</v>
      </c>
      <c r="K42" s="26">
        <v>2260</v>
      </c>
      <c r="L42" s="26">
        <v>4712</v>
      </c>
      <c r="M42" s="26">
        <v>5594</v>
      </c>
      <c r="N42" s="26">
        <v>4106</v>
      </c>
      <c r="O42" s="26">
        <v>2051</v>
      </c>
      <c r="P42" s="26">
        <v>6265</v>
      </c>
      <c r="Q42" s="26">
        <v>2430</v>
      </c>
      <c r="R42" s="26">
        <v>3069</v>
      </c>
      <c r="S42" s="26">
        <v>2693</v>
      </c>
      <c r="T42" s="27">
        <v>41297</v>
      </c>
      <c r="U42" s="19">
        <f>_xlfn.XLOOKUP(A42,'חיוב לפי חודשים קלנדריים'!$A:$A, 'חיוב לפי חודשים קלנדריים'!$S:$S)</f>
        <v>17300.889500000001</v>
      </c>
    </row>
    <row r="43" spans="1:21" ht="15" x14ac:dyDescent="0.2">
      <c r="A43" s="20">
        <v>340284018</v>
      </c>
      <c r="B43" s="19" t="s">
        <v>15</v>
      </c>
      <c r="C43" s="19" t="s">
        <v>16</v>
      </c>
      <c r="D43" s="19" t="s">
        <v>257</v>
      </c>
      <c r="E43" s="19" t="s">
        <v>19</v>
      </c>
      <c r="F43" s="19" t="s">
        <v>20</v>
      </c>
      <c r="G43" s="19" t="s">
        <v>18</v>
      </c>
      <c r="H43" s="26">
        <v>1310.32</v>
      </c>
      <c r="I43" s="26">
        <v>1226.19</v>
      </c>
      <c r="J43" s="26">
        <v>1516.16</v>
      </c>
      <c r="K43" s="26">
        <v>1708.63</v>
      </c>
      <c r="L43" s="26">
        <v>2265.94</v>
      </c>
      <c r="M43" s="26">
        <v>3376.5</v>
      </c>
      <c r="N43" s="26">
        <v>3489.2</v>
      </c>
      <c r="O43" s="26">
        <v>3489.52</v>
      </c>
      <c r="P43" s="26">
        <v>1293.3399999999999</v>
      </c>
      <c r="Q43" s="26">
        <v>905.83</v>
      </c>
      <c r="R43" s="26">
        <v>1072.48</v>
      </c>
      <c r="S43" s="26">
        <v>1243.1600000000001</v>
      </c>
      <c r="T43" s="27">
        <v>22897.27</v>
      </c>
      <c r="U43" s="19">
        <f>_xlfn.XLOOKUP(A43,'חיוב לפי חודשים קלנדריים'!$A:$A, 'חיוב לפי חודשים קלנדריים'!$S:$S)</f>
        <v>12010.16</v>
      </c>
    </row>
    <row r="44" spans="1:21" ht="15" x14ac:dyDescent="0.2">
      <c r="A44" s="20">
        <v>340285649</v>
      </c>
      <c r="B44" s="19" t="s">
        <v>15</v>
      </c>
      <c r="C44" s="19" t="s">
        <v>16</v>
      </c>
      <c r="D44" s="19" t="s">
        <v>17</v>
      </c>
      <c r="E44" s="19" t="s">
        <v>19</v>
      </c>
      <c r="F44" s="19" t="s">
        <v>21</v>
      </c>
      <c r="G44" s="19" t="s">
        <v>18</v>
      </c>
      <c r="H44" s="26">
        <v>846</v>
      </c>
      <c r="I44" s="26">
        <v>739</v>
      </c>
      <c r="J44" s="26">
        <v>735</v>
      </c>
      <c r="K44" s="26">
        <v>572</v>
      </c>
      <c r="L44" s="26">
        <v>1307</v>
      </c>
      <c r="M44" s="26">
        <v>1682</v>
      </c>
      <c r="N44" s="26">
        <v>983</v>
      </c>
      <c r="O44" s="26">
        <v>236</v>
      </c>
      <c r="P44" s="26">
        <v>1631</v>
      </c>
      <c r="Q44" s="26">
        <v>1069</v>
      </c>
      <c r="R44" s="26">
        <v>863</v>
      </c>
      <c r="S44" s="26">
        <v>822</v>
      </c>
      <c r="T44" s="27">
        <v>11485</v>
      </c>
      <c r="U44" s="19">
        <f>_xlfn.XLOOKUP(A44,'חיוב לפי חודשים קלנדריים'!$A:$A, 'חיוב לפי חודשים קלנדריים'!$S:$S)</f>
        <v>4603.4596000000001</v>
      </c>
    </row>
    <row r="45" spans="1:21" ht="15" x14ac:dyDescent="0.2">
      <c r="A45" s="20">
        <v>340286752</v>
      </c>
      <c r="B45" s="19" t="s">
        <v>15</v>
      </c>
      <c r="C45" s="19" t="s">
        <v>16</v>
      </c>
      <c r="D45" s="19" t="s">
        <v>50</v>
      </c>
      <c r="E45" s="19" t="s">
        <v>19</v>
      </c>
      <c r="F45" s="19" t="s">
        <v>20</v>
      </c>
      <c r="G45" s="19" t="s">
        <v>18</v>
      </c>
      <c r="H45" s="26">
        <v>1912.19</v>
      </c>
      <c r="I45" s="26">
        <v>1853.09</v>
      </c>
      <c r="J45" s="26">
        <v>1959.23</v>
      </c>
      <c r="K45" s="26">
        <v>1884.5</v>
      </c>
      <c r="L45" s="26">
        <v>2594.84</v>
      </c>
      <c r="M45" s="26">
        <v>3827.06</v>
      </c>
      <c r="N45" s="26">
        <v>3578.46</v>
      </c>
      <c r="O45" s="26">
        <v>3057.61</v>
      </c>
      <c r="P45" s="26">
        <v>2959.82</v>
      </c>
      <c r="Q45" s="26">
        <v>3058.66</v>
      </c>
      <c r="R45" s="26">
        <v>2281.56</v>
      </c>
      <c r="S45" s="26">
        <v>2007.09</v>
      </c>
      <c r="T45" s="27">
        <v>30974.11</v>
      </c>
      <c r="U45" s="19">
        <f>_xlfn.XLOOKUP(A45,'חיוב לפי חודשים קלנדריים'!$A:$A, 'חיוב לפי חודשים קלנדריים'!$S:$S)</f>
        <v>16245.02</v>
      </c>
    </row>
    <row r="46" spans="1:21" ht="15" x14ac:dyDescent="0.2">
      <c r="A46" s="20">
        <v>340289198</v>
      </c>
      <c r="B46" s="19" t="s">
        <v>15</v>
      </c>
      <c r="C46" s="19" t="s">
        <v>16</v>
      </c>
      <c r="D46" s="19" t="s">
        <v>254</v>
      </c>
      <c r="E46" s="19" t="s">
        <v>19</v>
      </c>
      <c r="F46" s="19" t="s">
        <v>21</v>
      </c>
      <c r="G46" s="19" t="s">
        <v>18</v>
      </c>
      <c r="H46" s="26">
        <v>10627</v>
      </c>
      <c r="I46" s="26">
        <v>10119</v>
      </c>
      <c r="J46" s="26">
        <v>10791</v>
      </c>
      <c r="K46" s="26">
        <v>8389</v>
      </c>
      <c r="L46" s="26">
        <v>12018</v>
      </c>
      <c r="M46" s="26">
        <v>18317</v>
      </c>
      <c r="N46" s="26">
        <v>19072</v>
      </c>
      <c r="O46" s="26">
        <v>17319</v>
      </c>
      <c r="P46" s="26">
        <v>16796</v>
      </c>
      <c r="Q46" s="26">
        <v>11435</v>
      </c>
      <c r="R46" s="26">
        <v>9931</v>
      </c>
      <c r="S46" s="26">
        <v>8266</v>
      </c>
      <c r="T46" s="27">
        <v>153080</v>
      </c>
      <c r="U46" s="19">
        <f>_xlfn.XLOOKUP(A46,'חיוב לפי חודשים קלנדריים'!$A:$A, 'חיוב לפי חודשים קלנדריים'!$S:$S)</f>
        <v>76694.069999999992</v>
      </c>
    </row>
    <row r="47" spans="1:21" ht="15" x14ac:dyDescent="0.2">
      <c r="A47" s="20">
        <v>340289550</v>
      </c>
      <c r="B47" s="19" t="s">
        <v>15</v>
      </c>
      <c r="C47" s="19" t="s">
        <v>16</v>
      </c>
      <c r="D47" s="19" t="s">
        <v>52</v>
      </c>
      <c r="E47" s="19" t="s">
        <v>19</v>
      </c>
      <c r="F47" s="19" t="s">
        <v>20</v>
      </c>
      <c r="G47" s="19" t="s">
        <v>18</v>
      </c>
      <c r="H47" s="26">
        <v>2053.33</v>
      </c>
      <c r="I47" s="26">
        <v>1981.9</v>
      </c>
      <c r="J47" s="26">
        <v>2076.9</v>
      </c>
      <c r="K47" s="26">
        <v>1984.42</v>
      </c>
      <c r="L47" s="26">
        <v>4049.85</v>
      </c>
      <c r="M47" s="26">
        <v>5141.18</v>
      </c>
      <c r="N47" s="26">
        <v>5811.09</v>
      </c>
      <c r="O47" s="26">
        <v>6048.5</v>
      </c>
      <c r="P47" s="26">
        <v>4777.79</v>
      </c>
      <c r="Q47" s="26">
        <v>4381.33</v>
      </c>
      <c r="R47" s="26">
        <v>2703.26</v>
      </c>
      <c r="S47" s="26">
        <v>1734.73</v>
      </c>
      <c r="T47" s="27">
        <v>42744.280000000006</v>
      </c>
      <c r="U47" s="19">
        <f>_xlfn.XLOOKUP(A47,'חיוב לפי חודשים קלנדריים'!$A:$A, 'חיוב לפי חודשים קלנדריים'!$S:$S)</f>
        <v>22425.040000000001</v>
      </c>
    </row>
    <row r="48" spans="1:21" ht="15" x14ac:dyDescent="0.2">
      <c r="A48" s="20">
        <v>340290671</v>
      </c>
      <c r="B48" s="19" t="s">
        <v>15</v>
      </c>
      <c r="C48" s="19" t="s">
        <v>16</v>
      </c>
      <c r="D48" s="19">
        <v>0</v>
      </c>
      <c r="E48" s="19" t="s">
        <v>19</v>
      </c>
      <c r="F48" s="19" t="s">
        <v>21</v>
      </c>
      <c r="G48" s="19" t="s">
        <v>25</v>
      </c>
      <c r="H48" s="26">
        <v>27390</v>
      </c>
      <c r="I48" s="26">
        <v>26440</v>
      </c>
      <c r="J48" s="26">
        <v>24120</v>
      </c>
      <c r="K48" s="26">
        <v>25100</v>
      </c>
      <c r="L48" s="26">
        <v>49940</v>
      </c>
      <c r="M48" s="26">
        <v>69030</v>
      </c>
      <c r="N48" s="26">
        <v>67230</v>
      </c>
      <c r="O48" s="26">
        <v>33780</v>
      </c>
      <c r="P48" s="26">
        <v>80690</v>
      </c>
      <c r="Q48" s="26">
        <v>42020</v>
      </c>
      <c r="R48" s="26">
        <v>37670</v>
      </c>
      <c r="S48" s="26">
        <v>27600</v>
      </c>
      <c r="T48" s="27">
        <v>511010</v>
      </c>
      <c r="U48" s="19">
        <f>_xlfn.XLOOKUP(A48,'חיוב לפי חודשים קלנדריים'!$A:$A, 'חיוב לפי חודשים קלנדריים'!$S:$S)</f>
        <v>257656.70970000006</v>
      </c>
    </row>
    <row r="49" spans="1:21" ht="15" x14ac:dyDescent="0.2">
      <c r="A49" s="20">
        <v>340292173</v>
      </c>
      <c r="B49" s="19" t="s">
        <v>15</v>
      </c>
      <c r="C49" s="19" t="s">
        <v>16</v>
      </c>
      <c r="D49" s="19" t="s">
        <v>17</v>
      </c>
      <c r="E49" s="19" t="s">
        <v>19</v>
      </c>
      <c r="F49" s="19" t="s">
        <v>21</v>
      </c>
      <c r="G49" s="19" t="s">
        <v>18</v>
      </c>
      <c r="H49" s="26">
        <v>3679</v>
      </c>
      <c r="I49" s="26">
        <v>4161</v>
      </c>
      <c r="J49" s="26">
        <v>4158</v>
      </c>
      <c r="K49" s="26">
        <v>4690</v>
      </c>
      <c r="L49" s="26">
        <v>6161</v>
      </c>
      <c r="M49" s="26">
        <v>7829</v>
      </c>
      <c r="N49" s="26">
        <v>7187</v>
      </c>
      <c r="O49" s="26">
        <v>6638</v>
      </c>
      <c r="P49" s="26">
        <v>7350</v>
      </c>
      <c r="Q49" s="26">
        <v>6083</v>
      </c>
      <c r="R49" s="26">
        <v>4270</v>
      </c>
      <c r="S49" s="26">
        <v>3797</v>
      </c>
      <c r="T49" s="27">
        <v>66003</v>
      </c>
      <c r="U49" s="19">
        <f>_xlfn.XLOOKUP(A49,'חיוב לפי חודשים קלנדריים'!$A:$A, 'חיוב לפי חודשים קלנדריים'!$S:$S)</f>
        <v>31822.129700000001</v>
      </c>
    </row>
    <row r="50" spans="1:21" ht="15" x14ac:dyDescent="0.2">
      <c r="A50" s="20">
        <v>340293001</v>
      </c>
      <c r="B50" s="19" t="s">
        <v>15</v>
      </c>
      <c r="C50" s="19" t="s">
        <v>16</v>
      </c>
      <c r="D50" s="19" t="s">
        <v>17</v>
      </c>
      <c r="E50" s="19" t="s">
        <v>19</v>
      </c>
      <c r="F50" s="19" t="s">
        <v>20</v>
      </c>
      <c r="G50" s="19" t="s">
        <v>18</v>
      </c>
      <c r="H50" s="26">
        <v>954.4</v>
      </c>
      <c r="I50" s="26">
        <v>1122.71</v>
      </c>
      <c r="J50" s="26">
        <v>1089.82</v>
      </c>
      <c r="K50" s="26">
        <v>977.57</v>
      </c>
      <c r="L50" s="26">
        <v>1120.23</v>
      </c>
      <c r="M50" s="26">
        <v>1344.5</v>
      </c>
      <c r="N50" s="26">
        <v>1389.34</v>
      </c>
      <c r="O50" s="26">
        <v>1389.42</v>
      </c>
      <c r="P50" s="26">
        <v>1273.74</v>
      </c>
      <c r="Q50" s="26">
        <v>1284.83</v>
      </c>
      <c r="R50" s="26">
        <v>1060.8399999999999</v>
      </c>
      <c r="S50" s="26">
        <v>951.95</v>
      </c>
      <c r="T50" s="27">
        <v>13959.35</v>
      </c>
      <c r="U50" s="19">
        <f>_xlfn.XLOOKUP(A50,'חיוב לפי חודשים קלנדריים'!$A:$A, 'חיוב לפי חודשים קלנדריים'!$S:$S)</f>
        <v>7320.16</v>
      </c>
    </row>
    <row r="51" spans="1:21" ht="15" x14ac:dyDescent="0.2">
      <c r="A51" s="20">
        <v>340293297</v>
      </c>
      <c r="B51" s="19" t="s">
        <v>15</v>
      </c>
      <c r="C51" s="19" t="s">
        <v>16</v>
      </c>
      <c r="D51" s="19" t="s">
        <v>258</v>
      </c>
      <c r="E51" s="19" t="s">
        <v>19</v>
      </c>
      <c r="F51" s="19" t="s">
        <v>20</v>
      </c>
      <c r="G51" s="19" t="s">
        <v>18</v>
      </c>
      <c r="H51" s="26">
        <v>633.66</v>
      </c>
      <c r="I51" s="26">
        <v>283.63</v>
      </c>
      <c r="J51" s="26">
        <v>2143.8200000000002</v>
      </c>
      <c r="K51" s="26">
        <v>3199.67</v>
      </c>
      <c r="L51" s="26">
        <v>4632.24</v>
      </c>
      <c r="M51" s="26">
        <v>5293.22</v>
      </c>
      <c r="N51" s="26">
        <v>6769.18</v>
      </c>
      <c r="O51" s="26">
        <v>7388</v>
      </c>
      <c r="P51" s="26">
        <v>6821.63</v>
      </c>
      <c r="Q51" s="26">
        <v>6879.53</v>
      </c>
      <c r="R51" s="26">
        <v>3159.33</v>
      </c>
      <c r="S51" s="26">
        <v>854.71</v>
      </c>
      <c r="T51" s="27">
        <v>48058.62</v>
      </c>
      <c r="U51" s="19">
        <f>_xlfn.XLOOKUP(A51,'חיוב לפי חודשים קלנדריים'!$A:$A, 'חיוב לפי חודשים קלנדריים'!$S:$S)</f>
        <v>25232.86</v>
      </c>
    </row>
    <row r="52" spans="1:21" ht="15" x14ac:dyDescent="0.2">
      <c r="A52" s="20">
        <v>340293684</v>
      </c>
      <c r="B52" s="19" t="s">
        <v>15</v>
      </c>
      <c r="C52" s="19" t="s">
        <v>16</v>
      </c>
      <c r="D52" s="19" t="s">
        <v>24</v>
      </c>
      <c r="E52" s="19" t="s">
        <v>19</v>
      </c>
      <c r="F52" s="19" t="s">
        <v>21</v>
      </c>
      <c r="G52" s="19" t="s">
        <v>25</v>
      </c>
      <c r="H52" s="26">
        <v>45370</v>
      </c>
      <c r="I52" s="26">
        <v>46070</v>
      </c>
      <c r="J52" s="26">
        <v>42105</v>
      </c>
      <c r="K52" s="26">
        <v>43560</v>
      </c>
      <c r="L52" s="26">
        <v>45780</v>
      </c>
      <c r="M52" s="26">
        <v>43735</v>
      </c>
      <c r="N52" s="26">
        <v>44570</v>
      </c>
      <c r="O52" s="26">
        <v>44060</v>
      </c>
      <c r="P52" s="26">
        <v>44020</v>
      </c>
      <c r="Q52" s="26">
        <v>46910</v>
      </c>
      <c r="R52" s="26">
        <v>42155</v>
      </c>
      <c r="S52" s="26">
        <v>46325</v>
      </c>
      <c r="T52" s="27">
        <v>534660</v>
      </c>
      <c r="U52" s="19">
        <f>_xlfn.XLOOKUP(A52,'חיוב לפי חודשים קלנדריים'!$A:$A, 'חיוב לפי חודשים קלנדריים'!$S:$S)</f>
        <v>256632.37000000002</v>
      </c>
    </row>
    <row r="53" spans="1:21" ht="15" x14ac:dyDescent="0.2">
      <c r="A53" s="20">
        <v>340297458</v>
      </c>
      <c r="B53" s="19" t="s">
        <v>15</v>
      </c>
      <c r="C53" s="19" t="s">
        <v>16</v>
      </c>
      <c r="D53" s="19" t="s">
        <v>57</v>
      </c>
      <c r="E53" s="19" t="s">
        <v>19</v>
      </c>
      <c r="F53" s="19" t="s">
        <v>21</v>
      </c>
      <c r="G53" s="19" t="s">
        <v>25</v>
      </c>
      <c r="H53" s="26">
        <v>63225</v>
      </c>
      <c r="I53" s="26">
        <v>54130</v>
      </c>
      <c r="J53" s="26">
        <v>52885</v>
      </c>
      <c r="K53" s="26">
        <v>52975</v>
      </c>
      <c r="L53" s="26">
        <v>60430</v>
      </c>
      <c r="M53" s="26">
        <v>53720</v>
      </c>
      <c r="N53" s="26">
        <v>54655</v>
      </c>
      <c r="O53" s="26">
        <v>56450</v>
      </c>
      <c r="P53" s="26">
        <v>52425</v>
      </c>
      <c r="Q53" s="26">
        <v>53120</v>
      </c>
      <c r="R53" s="26">
        <v>53570</v>
      </c>
      <c r="S53" s="26">
        <v>56755</v>
      </c>
      <c r="T53" s="27">
        <v>664340</v>
      </c>
      <c r="U53" s="19">
        <f>_xlfn.XLOOKUP(A53,'חיוב לפי חודשים קלנדריים'!$A:$A, 'חיוב לפי חודשים קלנדריים'!$S:$S)</f>
        <v>319753.72960000002</v>
      </c>
    </row>
    <row r="54" spans="1:21" ht="15" x14ac:dyDescent="0.2">
      <c r="A54" s="20">
        <v>340298809</v>
      </c>
      <c r="B54" s="19" t="s">
        <v>15</v>
      </c>
      <c r="C54" s="19" t="s">
        <v>16</v>
      </c>
      <c r="D54" s="19" t="s">
        <v>17</v>
      </c>
      <c r="E54" s="19" t="s">
        <v>19</v>
      </c>
      <c r="F54" s="19" t="s">
        <v>20</v>
      </c>
      <c r="G54" s="19" t="s">
        <v>18</v>
      </c>
      <c r="H54" s="26">
        <v>1019.89</v>
      </c>
      <c r="I54" s="26">
        <v>995.44</v>
      </c>
      <c r="J54" s="26">
        <v>981.44</v>
      </c>
      <c r="K54" s="26">
        <v>883.91</v>
      </c>
      <c r="L54" s="26">
        <v>1001.71</v>
      </c>
      <c r="M54" s="26">
        <v>1178.3599999999999</v>
      </c>
      <c r="N54" s="26">
        <v>1217.8800000000001</v>
      </c>
      <c r="O54" s="26">
        <v>1218.48</v>
      </c>
      <c r="P54" s="26">
        <v>1037.56</v>
      </c>
      <c r="Q54" s="26">
        <v>1009.43</v>
      </c>
      <c r="R54" s="26">
        <v>895.85</v>
      </c>
      <c r="S54" s="26">
        <v>869.89</v>
      </c>
      <c r="T54" s="27">
        <v>12309.839999999998</v>
      </c>
      <c r="U54" s="19">
        <f>_xlfn.XLOOKUP(A54,'חיוב לפי חודשים קלנדריים'!$A:$A, 'חיוב לפי חודשים קלנדריים'!$S:$S)</f>
        <v>6453.09</v>
      </c>
    </row>
    <row r="55" spans="1:21" ht="15" x14ac:dyDescent="0.2">
      <c r="A55" s="20">
        <v>340299000</v>
      </c>
      <c r="B55" s="19" t="s">
        <v>15</v>
      </c>
      <c r="C55" s="19" t="s">
        <v>16</v>
      </c>
      <c r="D55" s="19">
        <v>0</v>
      </c>
      <c r="E55" s="19" t="s">
        <v>19</v>
      </c>
      <c r="F55" s="19" t="s">
        <v>20</v>
      </c>
      <c r="G55" s="19" t="s">
        <v>18</v>
      </c>
      <c r="H55" s="26">
        <v>375.57</v>
      </c>
      <c r="I55" s="26">
        <v>350.97</v>
      </c>
      <c r="J55" s="26">
        <v>335.61</v>
      </c>
      <c r="K55" s="26">
        <v>306.56</v>
      </c>
      <c r="L55" s="26">
        <v>419.29</v>
      </c>
      <c r="M55" s="26">
        <v>477.41</v>
      </c>
      <c r="N55" s="26">
        <v>554.35</v>
      </c>
      <c r="O55" s="26">
        <v>582.36</v>
      </c>
      <c r="P55" s="26">
        <v>548.82000000000005</v>
      </c>
      <c r="Q55" s="26">
        <v>567.11</v>
      </c>
      <c r="R55" s="26">
        <v>517.36</v>
      </c>
      <c r="S55" s="26">
        <v>528.1</v>
      </c>
      <c r="T55" s="27">
        <v>5563.51</v>
      </c>
      <c r="U55" s="19">
        <f>_xlfn.XLOOKUP(A55,'חיוב לפי חודשים קלנדריים'!$A:$A, 'חיוב לפי חודשים קלנדריים'!$S:$S)</f>
        <v>2917.49</v>
      </c>
    </row>
    <row r="56" spans="1:21" ht="15" x14ac:dyDescent="0.2">
      <c r="A56" s="20">
        <v>340300298</v>
      </c>
      <c r="B56" s="19" t="s">
        <v>15</v>
      </c>
      <c r="C56" s="19" t="s">
        <v>16</v>
      </c>
      <c r="D56" s="19">
        <v>0</v>
      </c>
      <c r="E56" s="19" t="s">
        <v>19</v>
      </c>
      <c r="F56" s="19" t="s">
        <v>21</v>
      </c>
      <c r="G56" s="19" t="s">
        <v>25</v>
      </c>
      <c r="H56" s="26">
        <v>20360</v>
      </c>
      <c r="I56" s="26">
        <v>19310</v>
      </c>
      <c r="J56" s="26">
        <v>19900</v>
      </c>
      <c r="K56" s="26">
        <v>13310</v>
      </c>
      <c r="L56" s="26">
        <v>31640</v>
      </c>
      <c r="M56" s="26">
        <v>28230</v>
      </c>
      <c r="N56" s="26">
        <v>35800</v>
      </c>
      <c r="O56" s="26">
        <v>17160</v>
      </c>
      <c r="P56" s="26">
        <v>40750</v>
      </c>
      <c r="Q56" s="26">
        <v>17360</v>
      </c>
      <c r="R56" s="26">
        <v>26580</v>
      </c>
      <c r="S56" s="26">
        <v>20700</v>
      </c>
      <c r="T56" s="27">
        <v>291100</v>
      </c>
      <c r="U56" s="19">
        <f>_xlfn.XLOOKUP(A56,'חיוב לפי חודשים קלנדריים'!$A:$A, 'חיוב לפי חודשים קלנדריים'!$S:$S)</f>
        <v>136003.6298</v>
      </c>
    </row>
    <row r="57" spans="1:21" ht="15" x14ac:dyDescent="0.2">
      <c r="A57" s="20">
        <v>340303979</v>
      </c>
      <c r="B57" s="19" t="s">
        <v>15</v>
      </c>
      <c r="C57" s="19" t="s">
        <v>16</v>
      </c>
      <c r="D57" s="19" t="s">
        <v>58</v>
      </c>
      <c r="E57" s="19" t="s">
        <v>19</v>
      </c>
      <c r="F57" s="19" t="s">
        <v>20</v>
      </c>
      <c r="G57" s="19" t="s">
        <v>18</v>
      </c>
      <c r="H57" s="26">
        <v>722.11</v>
      </c>
      <c r="I57" s="26">
        <v>676.94</v>
      </c>
      <c r="J57" s="26">
        <v>535.27</v>
      </c>
      <c r="K57" s="26">
        <v>474.26</v>
      </c>
      <c r="L57" s="26">
        <v>891.95</v>
      </c>
      <c r="M57" s="26">
        <v>1144.06</v>
      </c>
      <c r="N57" s="26">
        <v>1182.51</v>
      </c>
      <c r="O57" s="26">
        <v>1182.67</v>
      </c>
      <c r="P57" s="26">
        <v>728.74</v>
      </c>
      <c r="Q57" s="26">
        <v>722.34</v>
      </c>
      <c r="R57" s="26">
        <v>698.96</v>
      </c>
      <c r="S57" s="26">
        <v>722.24</v>
      </c>
      <c r="T57" s="27">
        <v>9682.0500000000011</v>
      </c>
      <c r="U57" s="19">
        <f>_xlfn.XLOOKUP(A57,'חיוב לפי חודשים קלנדריים'!$A:$A, 'חיוב לפי חודשים קלנדריים'!$S:$S)</f>
        <v>5076.4800000000005</v>
      </c>
    </row>
    <row r="58" spans="1:21" ht="15" x14ac:dyDescent="0.2">
      <c r="A58" s="20">
        <v>340306385</v>
      </c>
      <c r="B58" s="19" t="s">
        <v>15</v>
      </c>
      <c r="C58" s="19" t="s">
        <v>16</v>
      </c>
      <c r="D58" s="19" t="s">
        <v>50</v>
      </c>
      <c r="E58" s="19" t="s">
        <v>19</v>
      </c>
      <c r="F58" s="19" t="s">
        <v>20</v>
      </c>
      <c r="G58" s="19" t="s">
        <v>18</v>
      </c>
      <c r="H58" s="26">
        <v>1420.66</v>
      </c>
      <c r="I58" s="26">
        <v>1487.92</v>
      </c>
      <c r="J58" s="26">
        <v>1517.52</v>
      </c>
      <c r="K58" s="26">
        <v>1434.92</v>
      </c>
      <c r="L58" s="26">
        <v>1758.56</v>
      </c>
      <c r="M58" s="26">
        <v>2187.11</v>
      </c>
      <c r="N58" s="26">
        <v>2438.09</v>
      </c>
      <c r="O58" s="26">
        <v>2536.0300000000002</v>
      </c>
      <c r="P58" s="26">
        <v>1613</v>
      </c>
      <c r="Q58" s="26">
        <v>1636.8</v>
      </c>
      <c r="R58" s="26">
        <v>1212.6600000000001</v>
      </c>
      <c r="S58" s="26">
        <v>1176.33</v>
      </c>
      <c r="T58" s="27">
        <v>20419.599999999999</v>
      </c>
      <c r="U58" s="19">
        <f>_xlfn.XLOOKUP(A58,'חיוב לפי חודשים קלנדריים'!$A:$A, 'חיוב לפי חודשים קלנדריים'!$S:$S)</f>
        <v>10707.579999999998</v>
      </c>
    </row>
    <row r="59" spans="1:21" ht="15" x14ac:dyDescent="0.2">
      <c r="A59" s="20">
        <v>340307085</v>
      </c>
      <c r="B59" s="19" t="s">
        <v>15</v>
      </c>
      <c r="C59" s="19" t="s">
        <v>16</v>
      </c>
      <c r="D59" s="19" t="s">
        <v>45</v>
      </c>
      <c r="E59" s="19" t="s">
        <v>19</v>
      </c>
      <c r="F59" s="19" t="s">
        <v>21</v>
      </c>
      <c r="G59" s="19" t="s">
        <v>25</v>
      </c>
      <c r="H59" s="26">
        <v>21810</v>
      </c>
      <c r="I59" s="26">
        <v>21235</v>
      </c>
      <c r="J59" s="26">
        <v>22835</v>
      </c>
      <c r="K59" s="26">
        <v>20110</v>
      </c>
      <c r="L59" s="26">
        <v>20060</v>
      </c>
      <c r="M59" s="26">
        <v>18845</v>
      </c>
      <c r="N59" s="26">
        <v>19390</v>
      </c>
      <c r="O59" s="26">
        <v>18610</v>
      </c>
      <c r="P59" s="26">
        <v>17825</v>
      </c>
      <c r="Q59" s="26">
        <v>20170</v>
      </c>
      <c r="R59" s="26">
        <v>20255</v>
      </c>
      <c r="S59" s="26">
        <v>23305</v>
      </c>
      <c r="T59" s="27">
        <v>244450</v>
      </c>
      <c r="U59" s="19">
        <f>_xlfn.XLOOKUP(A59,'חיוב לפי חודשים קלנדריים'!$A:$A, 'חיוב לפי חודשים קלנדריים'!$S:$S)</f>
        <v>112784.02990000001</v>
      </c>
    </row>
    <row r="60" spans="1:21" ht="15" x14ac:dyDescent="0.2">
      <c r="A60" s="20">
        <v>340307544</v>
      </c>
      <c r="B60" s="19" t="s">
        <v>15</v>
      </c>
      <c r="C60" s="19" t="s">
        <v>16</v>
      </c>
      <c r="D60" s="19" t="s">
        <v>17</v>
      </c>
      <c r="E60" s="19" t="s">
        <v>19</v>
      </c>
      <c r="F60" s="19" t="s">
        <v>20</v>
      </c>
      <c r="G60" s="19" t="s">
        <v>18</v>
      </c>
      <c r="H60" s="26">
        <v>597.77</v>
      </c>
      <c r="I60" s="26">
        <v>670.62</v>
      </c>
      <c r="J60" s="26">
        <v>551.64</v>
      </c>
      <c r="K60" s="26">
        <v>445.9</v>
      </c>
      <c r="L60" s="26">
        <v>704.85</v>
      </c>
      <c r="M60" s="26">
        <v>934.06</v>
      </c>
      <c r="N60" s="26">
        <v>689.85</v>
      </c>
      <c r="O60" s="26">
        <v>463.1</v>
      </c>
      <c r="P60" s="26">
        <v>771.13</v>
      </c>
      <c r="Q60" s="26">
        <v>808.34</v>
      </c>
      <c r="R60" s="26">
        <v>577.1</v>
      </c>
      <c r="S60" s="26">
        <v>543.34</v>
      </c>
      <c r="T60" s="27">
        <v>7757.7000000000007</v>
      </c>
      <c r="U60" s="19">
        <f>_xlfn.XLOOKUP(A60,'חיוב לפי חודשים קלנדריים'!$A:$A, 'חיוב לפי חודשים קלנדריים'!$S:$S)</f>
        <v>4067.29</v>
      </c>
    </row>
    <row r="61" spans="1:21" ht="15" x14ac:dyDescent="0.2">
      <c r="A61" s="20">
        <v>340308259</v>
      </c>
      <c r="B61" s="19" t="s">
        <v>15</v>
      </c>
      <c r="C61" s="19" t="s">
        <v>16</v>
      </c>
      <c r="D61" s="19" t="s">
        <v>61</v>
      </c>
      <c r="E61" s="19" t="s">
        <v>19</v>
      </c>
      <c r="F61" s="19" t="s">
        <v>20</v>
      </c>
      <c r="G61" s="19" t="s">
        <v>18</v>
      </c>
      <c r="H61" s="26">
        <v>1425.72</v>
      </c>
      <c r="I61" s="26">
        <v>1334</v>
      </c>
      <c r="J61" s="26">
        <v>1298.8599999999999</v>
      </c>
      <c r="K61" s="26">
        <v>1155.6500000000001</v>
      </c>
      <c r="L61" s="26">
        <v>1194.05</v>
      </c>
      <c r="M61" s="26">
        <v>1155.24</v>
      </c>
      <c r="N61" s="26">
        <v>1193.95</v>
      </c>
      <c r="O61" s="26">
        <v>1194.44</v>
      </c>
      <c r="P61" s="26">
        <v>1155.93</v>
      </c>
      <c r="Q61" s="26">
        <v>1194.46</v>
      </c>
      <c r="R61" s="26">
        <v>1290</v>
      </c>
      <c r="S61" s="26">
        <v>1425.36</v>
      </c>
      <c r="T61" s="27">
        <v>15017.66</v>
      </c>
      <c r="U61" s="19">
        <f>_xlfn.XLOOKUP(A61,'חיוב לפי חודשים קלנדריים'!$A:$A, 'חיוב לפי חודשים קלנדריים'!$S:$S)</f>
        <v>7870.42</v>
      </c>
    </row>
    <row r="62" spans="1:21" ht="15" x14ac:dyDescent="0.2">
      <c r="A62" s="20">
        <v>340315447</v>
      </c>
      <c r="B62" s="19" t="s">
        <v>15</v>
      </c>
      <c r="C62" s="19" t="s">
        <v>16</v>
      </c>
      <c r="D62" s="19">
        <v>0</v>
      </c>
      <c r="E62" s="19" t="s">
        <v>19</v>
      </c>
      <c r="F62" s="19" t="s">
        <v>21</v>
      </c>
      <c r="G62" s="19" t="s">
        <v>18</v>
      </c>
      <c r="H62" s="26">
        <v>7731</v>
      </c>
      <c r="I62" s="26">
        <v>7432</v>
      </c>
      <c r="J62" s="26">
        <v>8071</v>
      </c>
      <c r="K62" s="26">
        <v>9136</v>
      </c>
      <c r="L62" s="26">
        <v>12829</v>
      </c>
      <c r="M62" s="26">
        <v>18410</v>
      </c>
      <c r="N62" s="26">
        <v>14826</v>
      </c>
      <c r="O62" s="26">
        <v>16142</v>
      </c>
      <c r="P62" s="26">
        <v>18283</v>
      </c>
      <c r="Q62" s="26">
        <v>12822</v>
      </c>
      <c r="R62" s="26">
        <v>8981</v>
      </c>
      <c r="S62" s="26">
        <v>6641</v>
      </c>
      <c r="T62" s="27">
        <v>141304</v>
      </c>
      <c r="U62" s="19">
        <f>_xlfn.XLOOKUP(A62,'חיוב לפי חודשים קלנדריים'!$A:$A, 'חיוב לפי חודשים קלנדריים'!$S:$S)</f>
        <v>66086.119899999991</v>
      </c>
    </row>
    <row r="63" spans="1:21" ht="15" x14ac:dyDescent="0.2">
      <c r="A63" s="20">
        <v>340316576</v>
      </c>
      <c r="B63" s="19" t="s">
        <v>15</v>
      </c>
      <c r="C63" s="19" t="s">
        <v>16</v>
      </c>
      <c r="D63" s="19" t="s">
        <v>17</v>
      </c>
      <c r="E63" s="19" t="s">
        <v>19</v>
      </c>
      <c r="F63" s="19" t="s">
        <v>21</v>
      </c>
      <c r="G63" s="19" t="s">
        <v>18</v>
      </c>
      <c r="H63" s="26">
        <v>1565</v>
      </c>
      <c r="I63" s="26">
        <v>1481</v>
      </c>
      <c r="J63" s="26">
        <v>1281</v>
      </c>
      <c r="K63" s="26">
        <v>1047</v>
      </c>
      <c r="L63" s="26">
        <v>1952</v>
      </c>
      <c r="M63" s="26">
        <v>2640</v>
      </c>
      <c r="N63" s="26">
        <v>4643</v>
      </c>
      <c r="O63" s="26">
        <v>3373</v>
      </c>
      <c r="P63" s="26">
        <v>7869</v>
      </c>
      <c r="Q63" s="26">
        <v>4175</v>
      </c>
      <c r="R63" s="26">
        <v>3539</v>
      </c>
      <c r="S63" s="26">
        <v>3404</v>
      </c>
      <c r="T63" s="27">
        <v>36969</v>
      </c>
      <c r="U63" s="19">
        <f>_xlfn.XLOOKUP(A63,'חיוב לפי חודשים קלנדריים'!$A:$A, 'חיוב לפי חודשים קלנדריים'!$S:$S)</f>
        <v>16283.009600000001</v>
      </c>
    </row>
    <row r="64" spans="1:21" ht="15" x14ac:dyDescent="0.2">
      <c r="A64" s="20">
        <v>340319896</v>
      </c>
      <c r="B64" s="19" t="s">
        <v>15</v>
      </c>
      <c r="C64" s="19" t="s">
        <v>16</v>
      </c>
      <c r="D64" s="19" t="s">
        <v>17</v>
      </c>
      <c r="E64" s="19" t="s">
        <v>19</v>
      </c>
      <c r="F64" s="19" t="s">
        <v>20</v>
      </c>
      <c r="G64" s="19" t="s">
        <v>18</v>
      </c>
      <c r="H64" s="26">
        <v>348.13</v>
      </c>
      <c r="I64" s="26">
        <v>332.86</v>
      </c>
      <c r="J64" s="26">
        <v>366.1</v>
      </c>
      <c r="K64" s="26">
        <v>366.36</v>
      </c>
      <c r="L64" s="26">
        <v>500.56</v>
      </c>
      <c r="M64" s="26">
        <v>773</v>
      </c>
      <c r="N64" s="26">
        <v>717.83</v>
      </c>
      <c r="O64" s="26">
        <v>547.89</v>
      </c>
      <c r="P64" s="26">
        <v>543.51</v>
      </c>
      <c r="Q64" s="26">
        <v>564.38</v>
      </c>
      <c r="R64" s="26">
        <v>401.77</v>
      </c>
      <c r="S64" s="26">
        <v>315.69</v>
      </c>
      <c r="T64" s="27">
        <v>5778.079999999999</v>
      </c>
      <c r="U64" s="19">
        <f>_xlfn.XLOOKUP(A64,'חיוב לפי חודשים קלנדריים'!$A:$A, 'חיוב לפי חודשים קלנדריים'!$S:$S)</f>
        <v>3030.5099999999993</v>
      </c>
    </row>
    <row r="65" spans="1:21" ht="15" x14ac:dyDescent="0.2">
      <c r="A65" s="20">
        <v>340325571</v>
      </c>
      <c r="B65" s="19" t="s">
        <v>15</v>
      </c>
      <c r="C65" s="19" t="s">
        <v>16</v>
      </c>
      <c r="D65" s="19">
        <v>0</v>
      </c>
      <c r="E65" s="19" t="s">
        <v>19</v>
      </c>
      <c r="F65" s="19" t="s">
        <v>20</v>
      </c>
      <c r="G65" s="19" t="s">
        <v>18</v>
      </c>
      <c r="H65" s="26">
        <v>8.18</v>
      </c>
      <c r="I65" s="26">
        <v>0</v>
      </c>
      <c r="J65" s="26">
        <v>0.26</v>
      </c>
      <c r="K65" s="26">
        <v>0.43</v>
      </c>
      <c r="L65" s="26">
        <v>0.47</v>
      </c>
      <c r="M65" s="26">
        <v>0.52</v>
      </c>
      <c r="N65" s="26">
        <v>0.56999999999999995</v>
      </c>
      <c r="O65" s="26">
        <v>0.62</v>
      </c>
      <c r="P65" s="26">
        <v>0.1</v>
      </c>
      <c r="Q65" s="26">
        <v>0</v>
      </c>
      <c r="R65" s="26">
        <v>0</v>
      </c>
      <c r="S65" s="26">
        <v>0</v>
      </c>
      <c r="T65" s="27">
        <v>11.149999999999999</v>
      </c>
      <c r="U65" s="19">
        <f>_xlfn.XLOOKUP(A65,'חיוב לפי חודשים קלנדריים'!$A:$A, 'חיוב לפי חודשים קלנדריים'!$S:$S)</f>
        <v>11</v>
      </c>
    </row>
    <row r="66" spans="1:21" ht="15" x14ac:dyDescent="0.2">
      <c r="A66" s="20">
        <v>340327189</v>
      </c>
      <c r="B66" s="19" t="s">
        <v>15</v>
      </c>
      <c r="C66" s="19" t="s">
        <v>16</v>
      </c>
      <c r="D66" s="19">
        <v>0</v>
      </c>
      <c r="E66" s="19" t="s">
        <v>19</v>
      </c>
      <c r="F66" s="19" t="s">
        <v>20</v>
      </c>
      <c r="G66" s="19" t="s">
        <v>18</v>
      </c>
      <c r="H66" s="26">
        <v>681.72</v>
      </c>
      <c r="I66" s="26">
        <v>600.02</v>
      </c>
      <c r="J66" s="26">
        <v>659.75</v>
      </c>
      <c r="K66" s="26">
        <v>651.29999999999995</v>
      </c>
      <c r="L66" s="26">
        <v>784.15</v>
      </c>
      <c r="M66" s="26">
        <v>984.73</v>
      </c>
      <c r="N66" s="26">
        <v>1064.81</v>
      </c>
      <c r="O66" s="26">
        <v>1122.2</v>
      </c>
      <c r="P66" s="26">
        <v>780.25</v>
      </c>
      <c r="Q66" s="26">
        <v>743.07</v>
      </c>
      <c r="R66" s="26">
        <v>662.67</v>
      </c>
      <c r="S66" s="26">
        <v>651</v>
      </c>
      <c r="T66" s="27">
        <v>9385.6699999999983</v>
      </c>
      <c r="U66" s="19">
        <f>_xlfn.XLOOKUP(A66,'חיוב לפי חודשים קלנדריים'!$A:$A, 'חיוב לפי חודשים קלנדריים'!$S:$S)</f>
        <v>4921.2799999999988</v>
      </c>
    </row>
    <row r="67" spans="1:21" ht="15" x14ac:dyDescent="0.2">
      <c r="A67" s="20">
        <v>340328469</v>
      </c>
      <c r="B67" s="19" t="s">
        <v>15</v>
      </c>
      <c r="C67" s="19" t="s">
        <v>16</v>
      </c>
      <c r="D67" s="19" t="s">
        <v>17</v>
      </c>
      <c r="E67" s="19" t="s">
        <v>19</v>
      </c>
      <c r="F67" s="19" t="s">
        <v>20</v>
      </c>
      <c r="G67" s="19" t="s">
        <v>18</v>
      </c>
      <c r="H67" s="26">
        <v>857.53</v>
      </c>
      <c r="I67" s="26">
        <v>722.92</v>
      </c>
      <c r="J67" s="26">
        <v>1108.8699999999999</v>
      </c>
      <c r="K67" s="26">
        <v>1308</v>
      </c>
      <c r="L67" s="26">
        <v>1351.59</v>
      </c>
      <c r="M67" s="26">
        <v>1308</v>
      </c>
      <c r="N67" s="26">
        <v>1351.59</v>
      </c>
      <c r="O67" s="26">
        <v>1351.6</v>
      </c>
      <c r="P67" s="26">
        <v>1308.2</v>
      </c>
      <c r="Q67" s="26">
        <v>1352.16</v>
      </c>
      <c r="R67" s="26">
        <v>951.3</v>
      </c>
      <c r="S67" s="26">
        <v>700.72</v>
      </c>
      <c r="T67" s="27">
        <v>13672.48</v>
      </c>
      <c r="U67" s="19">
        <f>_xlfn.XLOOKUP(A67,'חיוב לפי חודשים קלנדריים'!$A:$A, 'חיוב לפי חודשים קלנדריים'!$S:$S)</f>
        <v>7170.6099999999988</v>
      </c>
    </row>
    <row r="68" spans="1:21" ht="15" x14ac:dyDescent="0.2">
      <c r="A68" s="20">
        <v>340329765</v>
      </c>
      <c r="B68" s="19" t="s">
        <v>197</v>
      </c>
      <c r="C68" s="19" t="s">
        <v>16</v>
      </c>
      <c r="D68" s="19" t="e">
        <v>#N/A</v>
      </c>
      <c r="E68" s="19" t="s">
        <v>19</v>
      </c>
      <c r="F68" s="19" t="s">
        <v>21</v>
      </c>
      <c r="G68" s="19" t="s">
        <v>18</v>
      </c>
      <c r="H68" s="26">
        <v>0</v>
      </c>
      <c r="I68" s="26">
        <v>0</v>
      </c>
      <c r="J68" s="26">
        <v>11</v>
      </c>
      <c r="K68" s="26">
        <v>9</v>
      </c>
      <c r="L68" s="26">
        <v>0</v>
      </c>
      <c r="M68" s="26">
        <v>35</v>
      </c>
      <c r="N68" s="26">
        <v>137</v>
      </c>
      <c r="O68" s="26"/>
      <c r="P68" s="26"/>
      <c r="Q68" s="26"/>
      <c r="R68" s="26"/>
      <c r="S68" s="26"/>
      <c r="T68" s="27">
        <v>192</v>
      </c>
      <c r="U68" s="19">
        <f>_xlfn.XLOOKUP(A68,'חיוב לפי חודשים קלנדריים'!$A:$A, 'חיוב לפי חודשים קלנדריים'!$S:$S)</f>
        <v>113.42999999999999</v>
      </c>
    </row>
    <row r="69" spans="1:21" ht="15" x14ac:dyDescent="0.2">
      <c r="A69" s="20">
        <v>340330132</v>
      </c>
      <c r="B69" s="19" t="s">
        <v>15</v>
      </c>
      <c r="C69" s="19" t="s">
        <v>16</v>
      </c>
      <c r="D69" s="19" t="s">
        <v>65</v>
      </c>
      <c r="E69" s="19" t="s">
        <v>19</v>
      </c>
      <c r="F69" s="19" t="s">
        <v>21</v>
      </c>
      <c r="G69" s="19" t="s">
        <v>18</v>
      </c>
      <c r="H69" s="26">
        <v>8289</v>
      </c>
      <c r="I69" s="26">
        <v>7612</v>
      </c>
      <c r="J69" s="26">
        <v>8075</v>
      </c>
      <c r="K69" s="26">
        <v>8487</v>
      </c>
      <c r="L69" s="26">
        <v>10006</v>
      </c>
      <c r="M69" s="26">
        <v>10887</v>
      </c>
      <c r="N69" s="26">
        <v>12711</v>
      </c>
      <c r="O69" s="26">
        <v>12298</v>
      </c>
      <c r="P69" s="26">
        <v>12277</v>
      </c>
      <c r="Q69" s="26">
        <v>9978</v>
      </c>
      <c r="R69" s="26">
        <v>9250</v>
      </c>
      <c r="S69" s="26">
        <v>8626</v>
      </c>
      <c r="T69" s="27">
        <v>118496</v>
      </c>
      <c r="U69" s="19">
        <f>_xlfn.XLOOKUP(A69,'חיוב לפי חודשים קלנדריים'!$A:$A, 'חיוב לפי חודשים קלנדריים'!$S:$S)</f>
        <v>56767.119699999996</v>
      </c>
    </row>
    <row r="70" spans="1:21" ht="15" x14ac:dyDescent="0.2">
      <c r="A70" s="20">
        <v>340350924</v>
      </c>
      <c r="B70" s="19" t="s">
        <v>15</v>
      </c>
      <c r="C70" s="19" t="s">
        <v>16</v>
      </c>
      <c r="D70" s="19" t="s">
        <v>17</v>
      </c>
      <c r="E70" s="19" t="s">
        <v>19</v>
      </c>
      <c r="F70" s="19" t="s">
        <v>20</v>
      </c>
      <c r="G70" s="19" t="s">
        <v>18</v>
      </c>
      <c r="H70" s="26">
        <v>1515.03</v>
      </c>
      <c r="I70" s="26">
        <v>1434.8</v>
      </c>
      <c r="J70" s="26">
        <v>1402.84</v>
      </c>
      <c r="K70" s="26">
        <v>1266.08</v>
      </c>
      <c r="L70" s="26">
        <v>1698.01</v>
      </c>
      <c r="M70" s="26">
        <v>2435.2600000000002</v>
      </c>
      <c r="N70" s="26">
        <v>1841.19</v>
      </c>
      <c r="O70" s="26">
        <v>1021.24</v>
      </c>
      <c r="P70" s="26">
        <v>1648.53</v>
      </c>
      <c r="Q70" s="26">
        <v>1951.56</v>
      </c>
      <c r="R70" s="26">
        <v>1587.85</v>
      </c>
      <c r="S70" s="26">
        <v>1433.59</v>
      </c>
      <c r="T70" s="27">
        <v>19235.98</v>
      </c>
      <c r="U70" s="19">
        <f>_xlfn.XLOOKUP(A70,'חיוב לפי חודשים קלנדריים'!$A:$A, 'חיוב לפי חודשים קלנדריים'!$S:$S)</f>
        <v>10084.830000000002</v>
      </c>
    </row>
    <row r="71" spans="1:21" ht="15" x14ac:dyDescent="0.2">
      <c r="A71" s="20">
        <v>340385890</v>
      </c>
      <c r="B71" s="19" t="s">
        <v>15</v>
      </c>
      <c r="C71" s="19" t="s">
        <v>16</v>
      </c>
      <c r="D71" s="19" t="s">
        <v>259</v>
      </c>
      <c r="E71" s="19" t="s">
        <v>19</v>
      </c>
      <c r="F71" s="19" t="s">
        <v>20</v>
      </c>
      <c r="G71" s="19" t="s">
        <v>18</v>
      </c>
      <c r="H71" s="26">
        <v>318.29000000000002</v>
      </c>
      <c r="I71" s="26">
        <v>298.05</v>
      </c>
      <c r="J71" s="26">
        <v>318.63</v>
      </c>
      <c r="K71" s="26">
        <v>308.45</v>
      </c>
      <c r="L71" s="26">
        <v>318.73</v>
      </c>
      <c r="M71" s="26">
        <v>308.20999999999998</v>
      </c>
      <c r="N71" s="26">
        <v>318.48</v>
      </c>
      <c r="O71" s="26">
        <v>318.85000000000002</v>
      </c>
      <c r="P71" s="26">
        <v>290.67</v>
      </c>
      <c r="Q71" s="26">
        <v>239.59</v>
      </c>
      <c r="R71" s="26">
        <v>243.3</v>
      </c>
      <c r="S71" s="26">
        <v>279</v>
      </c>
      <c r="T71" s="27">
        <v>3560.2500000000005</v>
      </c>
      <c r="U71" s="19">
        <f>_xlfn.XLOOKUP(A71,'חיוב לפי חודשים קלנדריים'!$A:$A, 'חיוב לפי חודשים קלנדריים'!$S:$S)</f>
        <v>1866.06</v>
      </c>
    </row>
    <row r="72" spans="1:21" ht="15" x14ac:dyDescent="0.2">
      <c r="A72" s="20">
        <v>340390877</v>
      </c>
      <c r="B72" s="19" t="s">
        <v>15</v>
      </c>
      <c r="C72" s="19" t="s">
        <v>16</v>
      </c>
      <c r="D72" s="19" t="s">
        <v>254</v>
      </c>
      <c r="E72" s="19" t="s">
        <v>19</v>
      </c>
      <c r="F72" s="19" t="s">
        <v>21</v>
      </c>
      <c r="G72" s="19" t="s">
        <v>18</v>
      </c>
      <c r="H72" s="26">
        <v>11704</v>
      </c>
      <c r="I72" s="26">
        <v>13390</v>
      </c>
      <c r="J72" s="26">
        <v>11822</v>
      </c>
      <c r="K72" s="26">
        <v>9602</v>
      </c>
      <c r="L72" s="26">
        <v>15312</v>
      </c>
      <c r="M72" s="26">
        <v>25060</v>
      </c>
      <c r="N72" s="26">
        <v>21139</v>
      </c>
      <c r="O72" s="26">
        <v>15913</v>
      </c>
      <c r="P72" s="26">
        <v>19242</v>
      </c>
      <c r="Q72" s="26">
        <v>11407</v>
      </c>
      <c r="R72" s="26">
        <v>12282</v>
      </c>
      <c r="S72" s="26">
        <v>11984</v>
      </c>
      <c r="T72" s="27">
        <v>178857</v>
      </c>
      <c r="U72" s="19">
        <f>_xlfn.XLOOKUP(A72,'חיוב לפי חודשים קלנדריים'!$A:$A, 'חיוב לפי חודשים קלנדריים'!$S:$S)</f>
        <v>91538.330000000016</v>
      </c>
    </row>
    <row r="73" spans="1:21" ht="15" x14ac:dyDescent="0.2">
      <c r="A73" s="20">
        <v>340394471</v>
      </c>
      <c r="B73" s="19" t="s">
        <v>15</v>
      </c>
      <c r="C73" s="19" t="s">
        <v>16</v>
      </c>
      <c r="D73" s="19">
        <v>0</v>
      </c>
      <c r="E73" s="19" t="s">
        <v>19</v>
      </c>
      <c r="F73" s="19" t="s">
        <v>20</v>
      </c>
      <c r="G73" s="19" t="s">
        <v>18</v>
      </c>
      <c r="H73" s="26">
        <v>1879.9</v>
      </c>
      <c r="I73" s="26">
        <v>1758.93</v>
      </c>
      <c r="J73" s="26">
        <v>1880.17</v>
      </c>
      <c r="K73" s="26">
        <v>1819.41</v>
      </c>
      <c r="L73" s="26">
        <v>1880.04</v>
      </c>
      <c r="M73" s="26">
        <v>1819.32</v>
      </c>
      <c r="N73" s="26">
        <v>1880.07</v>
      </c>
      <c r="O73" s="26">
        <v>1880.51</v>
      </c>
      <c r="P73" s="26">
        <v>1819.85</v>
      </c>
      <c r="Q73" s="26">
        <v>3583.78</v>
      </c>
      <c r="R73" s="26">
        <v>2938.52</v>
      </c>
      <c r="S73" s="26">
        <v>2130.34</v>
      </c>
      <c r="T73" s="27">
        <v>25270.84</v>
      </c>
      <c r="U73" s="19">
        <f>_xlfn.XLOOKUP(A73,'חיוב לפי חודשים קלנדריים'!$A:$A, 'חיוב לפי חודשים קלנדריים'!$S:$S)</f>
        <v>13250.04</v>
      </c>
    </row>
    <row r="74" spans="1:21" ht="15" x14ac:dyDescent="0.2">
      <c r="A74" s="20">
        <v>340395269</v>
      </c>
      <c r="B74" s="19" t="s">
        <v>15</v>
      </c>
      <c r="C74" s="19" t="s">
        <v>16</v>
      </c>
      <c r="D74" s="19" t="s">
        <v>260</v>
      </c>
      <c r="E74" s="19" t="s">
        <v>19</v>
      </c>
      <c r="F74" s="19" t="s">
        <v>20</v>
      </c>
      <c r="G74" s="19" t="s">
        <v>18</v>
      </c>
      <c r="H74" s="26">
        <v>891.69</v>
      </c>
      <c r="I74" s="26">
        <v>835.08</v>
      </c>
      <c r="J74" s="26">
        <v>892.65</v>
      </c>
      <c r="K74" s="26">
        <v>863.82</v>
      </c>
      <c r="L74" s="26">
        <v>892.61</v>
      </c>
      <c r="M74" s="26">
        <v>863.8</v>
      </c>
      <c r="N74" s="26">
        <v>892.6</v>
      </c>
      <c r="O74" s="26">
        <v>892.7</v>
      </c>
      <c r="P74" s="26">
        <v>863.9</v>
      </c>
      <c r="Q74" s="26">
        <v>1449.42</v>
      </c>
      <c r="R74" s="26">
        <v>1197.58</v>
      </c>
      <c r="S74" s="26">
        <v>891.79</v>
      </c>
      <c r="T74" s="27">
        <v>11427.64</v>
      </c>
      <c r="U74" s="19">
        <f>_xlfn.XLOOKUP(A74,'חיוב לפי חודשים קלנדריים'!$A:$A, 'חיוב לפי חודשים קלנדריים'!$S:$S)</f>
        <v>5991.24</v>
      </c>
    </row>
    <row r="75" spans="1:21" ht="15" x14ac:dyDescent="0.2">
      <c r="A75" s="20">
        <v>340397749</v>
      </c>
      <c r="B75" s="19" t="s">
        <v>15</v>
      </c>
      <c r="C75" s="19" t="s">
        <v>16</v>
      </c>
      <c r="D75" s="19" t="s">
        <v>70</v>
      </c>
      <c r="E75" s="19" t="s">
        <v>19</v>
      </c>
      <c r="F75" s="19" t="s">
        <v>21</v>
      </c>
      <c r="G75" s="19" t="s">
        <v>18</v>
      </c>
      <c r="H75" s="26">
        <v>503</v>
      </c>
      <c r="I75" s="26">
        <v>467</v>
      </c>
      <c r="J75" s="26">
        <v>497</v>
      </c>
      <c r="K75" s="26">
        <v>486</v>
      </c>
      <c r="L75" s="26">
        <v>510</v>
      </c>
      <c r="M75" s="26">
        <v>496</v>
      </c>
      <c r="N75" s="26">
        <v>505</v>
      </c>
      <c r="O75" s="26">
        <v>504</v>
      </c>
      <c r="P75" s="26">
        <v>482</v>
      </c>
      <c r="Q75" s="26">
        <v>510</v>
      </c>
      <c r="R75" s="26">
        <v>490</v>
      </c>
      <c r="S75" s="26">
        <v>495</v>
      </c>
      <c r="T75" s="27">
        <v>5945</v>
      </c>
      <c r="U75" s="19">
        <f>_xlfn.XLOOKUP(A75,'חיוב לפי חודשים קלנדריים'!$A:$A, 'חיוב לפי חודשים קלנדריים'!$S:$S)</f>
        <v>2563.5098999999996</v>
      </c>
    </row>
    <row r="76" spans="1:21" ht="15" x14ac:dyDescent="0.2">
      <c r="A76" s="20">
        <v>340400969</v>
      </c>
      <c r="B76" s="19" t="s">
        <v>15</v>
      </c>
      <c r="C76" s="19" t="s">
        <v>16</v>
      </c>
      <c r="D76" s="19" t="s">
        <v>71</v>
      </c>
      <c r="E76" s="19" t="s">
        <v>19</v>
      </c>
      <c r="F76" s="19" t="s">
        <v>21</v>
      </c>
      <c r="G76" s="19" t="s">
        <v>25</v>
      </c>
      <c r="H76" s="26">
        <v>15645</v>
      </c>
      <c r="I76" s="26">
        <v>15520</v>
      </c>
      <c r="J76" s="26">
        <v>14155</v>
      </c>
      <c r="K76" s="26">
        <v>13335</v>
      </c>
      <c r="L76" s="26">
        <v>18740</v>
      </c>
      <c r="M76" s="26">
        <v>26555</v>
      </c>
      <c r="N76" s="26">
        <v>26315</v>
      </c>
      <c r="O76" s="26">
        <v>20245</v>
      </c>
      <c r="P76" s="26">
        <v>29240</v>
      </c>
      <c r="Q76" s="26">
        <v>14385</v>
      </c>
      <c r="R76" s="26">
        <v>15375</v>
      </c>
      <c r="S76" s="26">
        <v>14795</v>
      </c>
      <c r="T76" s="27">
        <v>224305</v>
      </c>
      <c r="U76" s="19">
        <f>_xlfn.XLOOKUP(A76,'חיוב לפי חודשים קלנדריים'!$A:$A, 'חיוב לפי חודשים קלנדריים'!$S:$S)</f>
        <v>107785.66959999999</v>
      </c>
    </row>
    <row r="77" spans="1:21" ht="15" x14ac:dyDescent="0.2">
      <c r="A77" s="20">
        <v>340407348</v>
      </c>
      <c r="B77" s="19" t="s">
        <v>15</v>
      </c>
      <c r="C77" s="19" t="s">
        <v>16</v>
      </c>
      <c r="D77" s="19" t="s">
        <v>50</v>
      </c>
      <c r="E77" s="19" t="s">
        <v>19</v>
      </c>
      <c r="F77" s="19" t="s">
        <v>20</v>
      </c>
      <c r="G77" s="19" t="s">
        <v>18</v>
      </c>
      <c r="H77" s="26">
        <v>1735.69</v>
      </c>
      <c r="I77" s="26">
        <v>1806.87</v>
      </c>
      <c r="J77" s="26">
        <v>1784.63</v>
      </c>
      <c r="K77" s="26">
        <v>1468.67</v>
      </c>
      <c r="L77" s="26">
        <v>1718.9</v>
      </c>
      <c r="M77" s="26">
        <v>2978.22</v>
      </c>
      <c r="N77" s="26">
        <v>3076.01</v>
      </c>
      <c r="O77" s="26">
        <v>3062.17</v>
      </c>
      <c r="P77" s="26">
        <v>2633.06</v>
      </c>
      <c r="Q77" s="26">
        <v>2330.7199999999998</v>
      </c>
      <c r="R77" s="26">
        <v>2200.0300000000002</v>
      </c>
      <c r="S77" s="26">
        <v>2158.65</v>
      </c>
      <c r="T77" s="27">
        <v>26953.620000000003</v>
      </c>
      <c r="U77" s="19">
        <f>_xlfn.XLOOKUP(A77,'חיוב לפי חודשים קלנדריים'!$A:$A, 'חיוב לפי חודשים קלנדריים'!$S:$S)</f>
        <v>14135.54</v>
      </c>
    </row>
    <row r="78" spans="1:21" ht="15" x14ac:dyDescent="0.2">
      <c r="A78" s="20">
        <v>340407396</v>
      </c>
      <c r="B78" s="19" t="s">
        <v>15</v>
      </c>
      <c r="C78" s="19" t="s">
        <v>16</v>
      </c>
      <c r="D78" s="19" t="s">
        <v>261</v>
      </c>
      <c r="E78" s="19" t="s">
        <v>19</v>
      </c>
      <c r="F78" s="19" t="s">
        <v>20</v>
      </c>
      <c r="G78" s="19" t="s">
        <v>18</v>
      </c>
      <c r="H78" s="26">
        <v>1090.76</v>
      </c>
      <c r="I78" s="26">
        <v>1088.3800000000001</v>
      </c>
      <c r="J78" s="26">
        <v>1185.27</v>
      </c>
      <c r="K78" s="26">
        <v>1185.44</v>
      </c>
      <c r="L78" s="26">
        <v>1335.73</v>
      </c>
      <c r="M78" s="26">
        <v>2016.29</v>
      </c>
      <c r="N78" s="26">
        <v>2013.27</v>
      </c>
      <c r="O78" s="26">
        <v>1357.8</v>
      </c>
      <c r="P78" s="26">
        <v>1432.89</v>
      </c>
      <c r="Q78" s="26">
        <v>1621.06</v>
      </c>
      <c r="R78" s="26">
        <v>1461.45</v>
      </c>
      <c r="S78" s="26">
        <v>1288.3900000000001</v>
      </c>
      <c r="T78" s="27">
        <v>17076.73</v>
      </c>
      <c r="U78" s="19">
        <f>_xlfn.XLOOKUP(A78,'חיוב לפי חודשים קלנדריים'!$A:$A, 'חיוב לפי חודשים קלנדריים'!$S:$S)</f>
        <v>8955.7799999999988</v>
      </c>
    </row>
    <row r="79" spans="1:21" ht="15" x14ac:dyDescent="0.2">
      <c r="A79" s="20">
        <v>340410678</v>
      </c>
      <c r="B79" s="19" t="s">
        <v>15</v>
      </c>
      <c r="C79" s="19" t="s">
        <v>16</v>
      </c>
      <c r="D79" s="19" t="s">
        <v>17</v>
      </c>
      <c r="E79" s="19" t="s">
        <v>19</v>
      </c>
      <c r="F79" s="19" t="s">
        <v>21</v>
      </c>
      <c r="G79" s="19" t="s">
        <v>18</v>
      </c>
      <c r="H79" s="26">
        <v>2022</v>
      </c>
      <c r="I79" s="26">
        <v>1902</v>
      </c>
      <c r="J79" s="26">
        <v>1765</v>
      </c>
      <c r="K79" s="26">
        <v>3491</v>
      </c>
      <c r="L79" s="26">
        <v>4362</v>
      </c>
      <c r="M79" s="26">
        <v>5604</v>
      </c>
      <c r="N79" s="26">
        <v>4322</v>
      </c>
      <c r="O79" s="26">
        <v>3294</v>
      </c>
      <c r="P79" s="26">
        <v>5470</v>
      </c>
      <c r="Q79" s="26">
        <v>3566</v>
      </c>
      <c r="R79" s="26">
        <v>2021</v>
      </c>
      <c r="S79" s="26">
        <v>2153</v>
      </c>
      <c r="T79" s="27">
        <v>39972</v>
      </c>
      <c r="U79" s="19">
        <f>_xlfn.XLOOKUP(A79,'חיוב לפי חודשים קלנדריים'!$A:$A, 'חיוב לפי חודשים קלנדריים'!$S:$S)</f>
        <v>18384.119599999998</v>
      </c>
    </row>
    <row r="80" spans="1:21" ht="15" x14ac:dyDescent="0.2">
      <c r="A80" s="20">
        <v>340412724</v>
      </c>
      <c r="B80" s="19" t="s">
        <v>15</v>
      </c>
      <c r="C80" s="19" t="s">
        <v>16</v>
      </c>
      <c r="D80" s="19" t="s">
        <v>17</v>
      </c>
      <c r="E80" s="19" t="s">
        <v>19</v>
      </c>
      <c r="F80" s="19" t="s">
        <v>21</v>
      </c>
      <c r="G80" s="19" t="s">
        <v>18</v>
      </c>
      <c r="H80" s="26">
        <v>3470</v>
      </c>
      <c r="I80" s="26">
        <v>3377</v>
      </c>
      <c r="J80" s="26">
        <v>3281</v>
      </c>
      <c r="K80" s="26">
        <v>3696</v>
      </c>
      <c r="L80" s="26">
        <v>5655</v>
      </c>
      <c r="M80" s="26">
        <v>7933</v>
      </c>
      <c r="N80" s="26">
        <v>8144</v>
      </c>
      <c r="O80" s="26">
        <v>6152</v>
      </c>
      <c r="P80" s="26">
        <v>8145</v>
      </c>
      <c r="Q80" s="26">
        <v>5271</v>
      </c>
      <c r="R80" s="26">
        <v>3575</v>
      </c>
      <c r="S80" s="26">
        <v>3214</v>
      </c>
      <c r="T80" s="27">
        <v>61913</v>
      </c>
      <c r="U80" s="19">
        <f>_xlfn.XLOOKUP(A80,'חיוב לפי חודשים קלנדריים'!$A:$A, 'חיוב לפי חודשים קלנדריים'!$S:$S)</f>
        <v>29544.619600000005</v>
      </c>
    </row>
    <row r="81" spans="1:21" ht="15" x14ac:dyDescent="0.2">
      <c r="A81" s="20">
        <v>340414201</v>
      </c>
      <c r="B81" s="19" t="s">
        <v>15</v>
      </c>
      <c r="C81" s="19" t="s">
        <v>16</v>
      </c>
      <c r="D81" s="19" t="s">
        <v>34</v>
      </c>
      <c r="E81" s="19" t="s">
        <v>19</v>
      </c>
      <c r="F81" s="19" t="s">
        <v>21</v>
      </c>
      <c r="G81" s="19" t="s">
        <v>25</v>
      </c>
      <c r="H81" s="26">
        <v>10178</v>
      </c>
      <c r="I81" s="26">
        <v>9532</v>
      </c>
      <c r="J81" s="26">
        <v>10293</v>
      </c>
      <c r="K81" s="26">
        <v>13722</v>
      </c>
      <c r="L81" s="26">
        <v>16966</v>
      </c>
      <c r="M81" s="26">
        <v>21315</v>
      </c>
      <c r="N81" s="26">
        <v>20293</v>
      </c>
      <c r="O81" s="26">
        <v>20217</v>
      </c>
      <c r="P81" s="26">
        <v>20028</v>
      </c>
      <c r="Q81" s="26">
        <v>16322</v>
      </c>
      <c r="R81" s="26">
        <v>11774</v>
      </c>
      <c r="S81" s="26">
        <v>9618</v>
      </c>
      <c r="T81" s="27">
        <v>180258</v>
      </c>
      <c r="U81" s="19">
        <f>_xlfn.XLOOKUP(A81,'חיוב לפי חודשים קלנדריים'!$A:$A, 'חיוב לפי חודשים קלנדריים'!$S:$S)</f>
        <v>89586.129900000014</v>
      </c>
    </row>
    <row r="82" spans="1:21" ht="15" x14ac:dyDescent="0.2">
      <c r="A82" s="20">
        <v>340415670</v>
      </c>
      <c r="B82" s="19" t="s">
        <v>15</v>
      </c>
      <c r="C82" s="19" t="s">
        <v>16</v>
      </c>
      <c r="D82" s="19" t="s">
        <v>17</v>
      </c>
      <c r="E82" s="19" t="s">
        <v>19</v>
      </c>
      <c r="F82" s="19" t="s">
        <v>21</v>
      </c>
      <c r="G82" s="19" t="s">
        <v>18</v>
      </c>
      <c r="H82" s="26">
        <v>2572</v>
      </c>
      <c r="I82" s="26">
        <v>2389</v>
      </c>
      <c r="J82" s="26">
        <v>2633</v>
      </c>
      <c r="K82" s="26">
        <v>2584</v>
      </c>
      <c r="L82" s="26">
        <v>3585</v>
      </c>
      <c r="M82" s="26">
        <v>5239</v>
      </c>
      <c r="N82" s="26">
        <v>5845</v>
      </c>
      <c r="O82" s="26">
        <v>6334</v>
      </c>
      <c r="P82" s="26">
        <v>5765</v>
      </c>
      <c r="Q82" s="26">
        <v>3851</v>
      </c>
      <c r="R82" s="26">
        <v>2821</v>
      </c>
      <c r="S82" s="26">
        <v>2700</v>
      </c>
      <c r="T82" s="27">
        <v>46318</v>
      </c>
      <c r="U82" s="19">
        <f>_xlfn.XLOOKUP(A82,'חיוב לפי חודשים קלנדריים'!$A:$A, 'חיוב לפי חודשים קלנדריים'!$S:$S)</f>
        <v>21186.4496</v>
      </c>
    </row>
    <row r="83" spans="1:21" ht="15" x14ac:dyDescent="0.2">
      <c r="A83" s="20">
        <v>340415756</v>
      </c>
      <c r="B83" s="19" t="s">
        <v>197</v>
      </c>
      <c r="C83" s="19" t="s">
        <v>16</v>
      </c>
      <c r="D83" s="19" t="e">
        <v>#N/A</v>
      </c>
      <c r="E83" s="19" t="s">
        <v>19</v>
      </c>
      <c r="F83" s="19" t="s">
        <v>20</v>
      </c>
      <c r="G83" s="19" t="s">
        <v>18</v>
      </c>
      <c r="H83" s="26">
        <v>0</v>
      </c>
      <c r="I83" s="26">
        <v>2</v>
      </c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7">
        <v>2</v>
      </c>
      <c r="U83" s="19">
        <f>_xlfn.XLOOKUP(A83,'חיוב לפי חודשים קלנדריים'!$A:$A, 'חיוב לפי חודשים קלנדריים'!$S:$S)</f>
        <v>1.05</v>
      </c>
    </row>
    <row r="84" spans="1:21" ht="15" x14ac:dyDescent="0.2">
      <c r="A84" s="20">
        <v>340416240</v>
      </c>
      <c r="B84" s="19" t="s">
        <v>15</v>
      </c>
      <c r="C84" s="19" t="s">
        <v>16</v>
      </c>
      <c r="D84" s="19" t="s">
        <v>75</v>
      </c>
      <c r="E84" s="19" t="s">
        <v>19</v>
      </c>
      <c r="F84" s="19" t="s">
        <v>21</v>
      </c>
      <c r="G84" s="19" t="s">
        <v>18</v>
      </c>
      <c r="H84" s="26">
        <v>5469</v>
      </c>
      <c r="I84" s="26">
        <v>5074</v>
      </c>
      <c r="J84" s="26">
        <v>4301</v>
      </c>
      <c r="K84" s="26">
        <v>4055</v>
      </c>
      <c r="L84" s="26">
        <v>4510</v>
      </c>
      <c r="M84" s="26">
        <v>4805</v>
      </c>
      <c r="N84" s="26">
        <v>4999</v>
      </c>
      <c r="O84" s="26">
        <v>4979</v>
      </c>
      <c r="P84" s="26">
        <v>3545</v>
      </c>
      <c r="Q84" s="26">
        <v>0</v>
      </c>
      <c r="R84" s="26">
        <v>10848</v>
      </c>
      <c r="S84" s="26">
        <v>4762</v>
      </c>
      <c r="T84" s="27">
        <v>57347</v>
      </c>
      <c r="U84" s="19">
        <f>_xlfn.XLOOKUP(A84,'חיוב לפי חודשים קלנדריים'!$A:$A, 'חיוב לפי חודשים קלנדריים'!$S:$S)</f>
        <v>28568.219999999998</v>
      </c>
    </row>
    <row r="85" spans="1:21" ht="15" x14ac:dyDescent="0.2">
      <c r="A85" s="20">
        <v>340416631</v>
      </c>
      <c r="B85" s="19" t="s">
        <v>15</v>
      </c>
      <c r="C85" s="19" t="s">
        <v>16</v>
      </c>
      <c r="D85" s="19" t="s">
        <v>17</v>
      </c>
      <c r="E85" s="19" t="s">
        <v>19</v>
      </c>
      <c r="F85" s="19" t="s">
        <v>20</v>
      </c>
      <c r="G85" s="19" t="s">
        <v>18</v>
      </c>
      <c r="H85" s="26">
        <v>553.58000000000004</v>
      </c>
      <c r="I85" s="26">
        <v>543.48</v>
      </c>
      <c r="J85" s="26">
        <v>581.05999999999995</v>
      </c>
      <c r="K85" s="26">
        <v>562.71</v>
      </c>
      <c r="L85" s="26">
        <v>581.47</v>
      </c>
      <c r="M85" s="26">
        <v>871.95</v>
      </c>
      <c r="N85" s="26">
        <v>926.11</v>
      </c>
      <c r="O85" s="26">
        <v>613.79</v>
      </c>
      <c r="P85" s="26">
        <v>594.05999999999995</v>
      </c>
      <c r="Q85" s="26">
        <v>614.09</v>
      </c>
      <c r="R85" s="26">
        <v>576.76</v>
      </c>
      <c r="S85" s="26">
        <v>505.47</v>
      </c>
      <c r="T85" s="27">
        <v>7524.53</v>
      </c>
      <c r="U85" s="19">
        <f>_xlfn.XLOOKUP(A85,'חיוב לפי חודשים קלנדריים'!$A:$A, 'חיוב לפי חודשים קלנדריים'!$S:$S)</f>
        <v>3945.3099999999995</v>
      </c>
    </row>
    <row r="86" spans="1:21" ht="15" x14ac:dyDescent="0.2">
      <c r="A86" s="20">
        <v>340423200</v>
      </c>
      <c r="B86" s="19" t="s">
        <v>15</v>
      </c>
      <c r="C86" s="19" t="s">
        <v>16</v>
      </c>
      <c r="D86" s="19">
        <v>0</v>
      </c>
      <c r="E86" s="19" t="s">
        <v>19</v>
      </c>
      <c r="F86" s="19" t="s">
        <v>21</v>
      </c>
      <c r="G86" s="19" t="s">
        <v>25</v>
      </c>
      <c r="H86" s="26">
        <v>3066</v>
      </c>
      <c r="I86" s="26">
        <v>2532</v>
      </c>
      <c r="J86" s="26">
        <v>2822</v>
      </c>
      <c r="K86" s="26">
        <v>4554</v>
      </c>
      <c r="L86" s="26">
        <v>6012</v>
      </c>
      <c r="M86" s="26">
        <v>7854</v>
      </c>
      <c r="N86" s="26">
        <v>9598</v>
      </c>
      <c r="O86" s="26">
        <v>4316</v>
      </c>
      <c r="P86" s="26">
        <v>3952</v>
      </c>
      <c r="Q86" s="26">
        <v>2130</v>
      </c>
      <c r="R86" s="26">
        <v>1724</v>
      </c>
      <c r="S86" s="26">
        <v>1078</v>
      </c>
      <c r="T86" s="27">
        <v>49638</v>
      </c>
      <c r="U86" s="19">
        <f>_xlfn.XLOOKUP(A86,'חיוב לפי חודשים קלנדריים'!$A:$A, 'חיוב לפי חודשים קלנדריים'!$S:$S)</f>
        <v>22917.409899999995</v>
      </c>
    </row>
    <row r="87" spans="1:21" ht="15" x14ac:dyDescent="0.2">
      <c r="A87" s="20">
        <v>340423406</v>
      </c>
      <c r="B87" s="19" t="s">
        <v>15</v>
      </c>
      <c r="C87" s="19" t="s">
        <v>16</v>
      </c>
      <c r="D87" s="19">
        <v>0</v>
      </c>
      <c r="E87" s="19" t="s">
        <v>19</v>
      </c>
      <c r="F87" s="19" t="s">
        <v>20</v>
      </c>
      <c r="G87" s="19" t="s">
        <v>18</v>
      </c>
      <c r="H87" s="26">
        <v>265.35000000000002</v>
      </c>
      <c r="I87" s="26">
        <v>323.14</v>
      </c>
      <c r="J87" s="26">
        <v>340.16</v>
      </c>
      <c r="K87" s="26">
        <v>294.83999999999997</v>
      </c>
      <c r="L87" s="26">
        <v>309.01</v>
      </c>
      <c r="M87" s="26">
        <v>425</v>
      </c>
      <c r="N87" s="26">
        <v>429.93</v>
      </c>
      <c r="O87" s="26">
        <v>296.01</v>
      </c>
      <c r="P87" s="26">
        <v>288.88</v>
      </c>
      <c r="Q87" s="26">
        <v>302.25</v>
      </c>
      <c r="R87" s="26">
        <v>280.35000000000002</v>
      </c>
      <c r="S87" s="26">
        <v>260.39999999999998</v>
      </c>
      <c r="T87" s="27">
        <v>3815.3199999999997</v>
      </c>
      <c r="U87" s="19">
        <f>_xlfn.XLOOKUP(A87,'חיוב לפי חודשים קלנדריים'!$A:$A, 'חיוב לפי חודשים קלנדריים'!$S:$S)</f>
        <v>2000.6200000000001</v>
      </c>
    </row>
    <row r="88" spans="1:21" ht="15" x14ac:dyDescent="0.2">
      <c r="A88" s="20">
        <v>340423450</v>
      </c>
      <c r="B88" s="19" t="s">
        <v>15</v>
      </c>
      <c r="C88" s="19" t="s">
        <v>16</v>
      </c>
      <c r="D88" s="19" t="s">
        <v>262</v>
      </c>
      <c r="E88" s="19" t="s">
        <v>19</v>
      </c>
      <c r="F88" s="19" t="s">
        <v>20</v>
      </c>
      <c r="G88" s="19" t="s">
        <v>18</v>
      </c>
      <c r="H88" s="26">
        <v>1428.34</v>
      </c>
      <c r="I88" s="26">
        <v>1429.65</v>
      </c>
      <c r="J88" s="26">
        <v>1528.51</v>
      </c>
      <c r="K88" s="26">
        <v>1479.29</v>
      </c>
      <c r="L88" s="26">
        <v>1528.6</v>
      </c>
      <c r="M88" s="26">
        <v>1479.27</v>
      </c>
      <c r="N88" s="26">
        <v>1528.56</v>
      </c>
      <c r="O88" s="26">
        <v>1528.41</v>
      </c>
      <c r="P88" s="26">
        <v>1479.01</v>
      </c>
      <c r="Q88" s="26">
        <v>1528.06</v>
      </c>
      <c r="R88" s="26">
        <v>1478.85</v>
      </c>
      <c r="S88" s="26">
        <v>1528.74</v>
      </c>
      <c r="T88" s="27">
        <v>17945.29</v>
      </c>
      <c r="U88" s="19">
        <f>_xlfn.XLOOKUP(A88,'חיוב לפי חודשים קלנדריים'!$A:$A, 'חיוב לפי חודשים קלנדריים'!$S:$S)</f>
        <v>9407.9699999999993</v>
      </c>
    </row>
    <row r="89" spans="1:21" ht="15" x14ac:dyDescent="0.2">
      <c r="A89" s="20">
        <v>340423479</v>
      </c>
      <c r="B89" s="19" t="s">
        <v>15</v>
      </c>
      <c r="C89" s="19" t="s">
        <v>16</v>
      </c>
      <c r="D89" s="19" t="s">
        <v>263</v>
      </c>
      <c r="E89" s="19" t="s">
        <v>19</v>
      </c>
      <c r="F89" s="19" t="s">
        <v>20</v>
      </c>
      <c r="G89" s="19" t="s">
        <v>18</v>
      </c>
      <c r="H89" s="26">
        <v>1439.66</v>
      </c>
      <c r="I89" s="26">
        <v>1813.5</v>
      </c>
      <c r="J89" s="26">
        <v>1939.5</v>
      </c>
      <c r="K89" s="26">
        <v>1877.02</v>
      </c>
      <c r="L89" s="26">
        <v>1939.3</v>
      </c>
      <c r="M89" s="26">
        <v>1876.67</v>
      </c>
      <c r="N89" s="26">
        <v>1953.87</v>
      </c>
      <c r="O89" s="26">
        <v>2086.25</v>
      </c>
      <c r="P89" s="26">
        <v>2019.24</v>
      </c>
      <c r="Q89" s="26">
        <v>1822.73</v>
      </c>
      <c r="R89" s="26">
        <v>1360.17</v>
      </c>
      <c r="S89" s="26">
        <v>1404.71</v>
      </c>
      <c r="T89" s="27">
        <v>21532.620000000003</v>
      </c>
      <c r="U89" s="19">
        <f>_xlfn.XLOOKUP(A89,'חיוב לפי חודשים קלנדריים'!$A:$A, 'חיוב לפי חודשים קלנדריים'!$S:$S)</f>
        <v>11291.94</v>
      </c>
    </row>
    <row r="90" spans="1:21" ht="15" x14ac:dyDescent="0.2">
      <c r="A90" s="20">
        <v>340425179</v>
      </c>
      <c r="B90" s="19" t="s">
        <v>15</v>
      </c>
      <c r="C90" s="19" t="s">
        <v>16</v>
      </c>
      <c r="D90" s="19">
        <v>0</v>
      </c>
      <c r="E90" s="19" t="s">
        <v>19</v>
      </c>
      <c r="F90" s="19" t="s">
        <v>20</v>
      </c>
      <c r="G90" s="19" t="s">
        <v>18</v>
      </c>
      <c r="H90" s="26">
        <v>417.26</v>
      </c>
      <c r="I90" s="26">
        <v>455.71</v>
      </c>
      <c r="J90" s="26">
        <v>487.47</v>
      </c>
      <c r="K90" s="26">
        <v>473.9</v>
      </c>
      <c r="L90" s="26">
        <v>506.97</v>
      </c>
      <c r="M90" s="26">
        <v>992</v>
      </c>
      <c r="N90" s="26">
        <v>970.89</v>
      </c>
      <c r="O90" s="26">
        <v>185.39</v>
      </c>
      <c r="P90" s="26">
        <v>298.52</v>
      </c>
      <c r="Q90" s="26">
        <v>493.09</v>
      </c>
      <c r="R90" s="26">
        <v>471.73</v>
      </c>
      <c r="S90" s="26">
        <v>474.3</v>
      </c>
      <c r="T90" s="27">
        <v>6227.2300000000005</v>
      </c>
      <c r="U90" s="19">
        <f>_xlfn.XLOOKUP(A90,'חיוב לפי חודשים קלנדריים'!$A:$A, 'חיוב לפי חודשים קלנדריים'!$S:$S)</f>
        <v>3265.61</v>
      </c>
    </row>
    <row r="91" spans="1:21" ht="15" x14ac:dyDescent="0.2">
      <c r="A91" s="20">
        <v>340425692</v>
      </c>
      <c r="B91" s="19" t="s">
        <v>15</v>
      </c>
      <c r="C91" s="19" t="s">
        <v>16</v>
      </c>
      <c r="D91" s="19">
        <v>0</v>
      </c>
      <c r="E91" s="19" t="s">
        <v>19</v>
      </c>
      <c r="F91" s="19" t="s">
        <v>20</v>
      </c>
      <c r="G91" s="19" t="s">
        <v>18</v>
      </c>
      <c r="H91" s="26">
        <v>1127.74</v>
      </c>
      <c r="I91" s="26">
        <v>972</v>
      </c>
      <c r="J91" s="26">
        <v>1072.33</v>
      </c>
      <c r="K91" s="26">
        <v>1373.38</v>
      </c>
      <c r="L91" s="26">
        <v>1419.16</v>
      </c>
      <c r="M91" s="26">
        <v>1975.29</v>
      </c>
      <c r="N91" s="26">
        <v>2136.8200000000002</v>
      </c>
      <c r="O91" s="26">
        <v>1756.85</v>
      </c>
      <c r="P91" s="26">
        <v>1552.04</v>
      </c>
      <c r="Q91" s="26">
        <v>991.5</v>
      </c>
      <c r="R91" s="26">
        <v>943.06</v>
      </c>
      <c r="S91" s="26">
        <v>889.52</v>
      </c>
      <c r="T91" s="27">
        <v>16209.69</v>
      </c>
      <c r="U91" s="19">
        <f>_xlfn.XLOOKUP(A91,'חיוב לפי חודשים קלנדריים'!$A:$A, 'חיוב לפי חודשים קלנדריים'!$S:$S)</f>
        <v>8499.99</v>
      </c>
    </row>
    <row r="92" spans="1:21" ht="15" x14ac:dyDescent="0.2">
      <c r="A92" s="20">
        <v>340428521</v>
      </c>
      <c r="B92" s="19" t="s">
        <v>15</v>
      </c>
      <c r="C92" s="19" t="s">
        <v>16</v>
      </c>
      <c r="D92" s="19" t="s">
        <v>57</v>
      </c>
      <c r="E92" s="19" t="s">
        <v>19</v>
      </c>
      <c r="F92" s="19" t="s">
        <v>21</v>
      </c>
      <c r="G92" s="19" t="s">
        <v>18</v>
      </c>
      <c r="H92" s="26">
        <v>13289</v>
      </c>
      <c r="I92" s="26">
        <v>13558</v>
      </c>
      <c r="J92" s="26">
        <v>13628</v>
      </c>
      <c r="K92" s="26">
        <v>14580</v>
      </c>
      <c r="L92" s="26">
        <v>16452</v>
      </c>
      <c r="M92" s="26">
        <v>19434</v>
      </c>
      <c r="N92" s="26">
        <v>20765</v>
      </c>
      <c r="O92" s="26">
        <v>20745</v>
      </c>
      <c r="P92" s="26">
        <v>20093</v>
      </c>
      <c r="Q92" s="26">
        <v>17812</v>
      </c>
      <c r="R92" s="26">
        <v>14107</v>
      </c>
      <c r="S92" s="26">
        <v>13435</v>
      </c>
      <c r="T92" s="27">
        <v>197898</v>
      </c>
      <c r="U92" s="19">
        <f>_xlfn.XLOOKUP(A92,'חיוב לפי חודשים קלנדריים'!$A:$A, 'חיוב לפי חודשים קלנדריים'!$S:$S)</f>
        <v>95488.799900000013</v>
      </c>
    </row>
    <row r="93" spans="1:21" ht="15" x14ac:dyDescent="0.2">
      <c r="A93" s="20">
        <v>340432855</v>
      </c>
      <c r="B93" s="19" t="s">
        <v>15</v>
      </c>
      <c r="C93" s="19" t="s">
        <v>16</v>
      </c>
      <c r="D93" s="19" t="s">
        <v>17</v>
      </c>
      <c r="E93" s="19" t="s">
        <v>19</v>
      </c>
      <c r="F93" s="19" t="s">
        <v>21</v>
      </c>
      <c r="G93" s="19" t="s">
        <v>18</v>
      </c>
      <c r="H93" s="26">
        <v>7030</v>
      </c>
      <c r="I93" s="26">
        <v>6265</v>
      </c>
      <c r="J93" s="26">
        <v>6622</v>
      </c>
      <c r="K93" s="26">
        <v>9117</v>
      </c>
      <c r="L93" s="26">
        <v>11006</v>
      </c>
      <c r="M93" s="26">
        <v>14769</v>
      </c>
      <c r="N93" s="26">
        <v>15363</v>
      </c>
      <c r="O93" s="26">
        <v>15853</v>
      </c>
      <c r="P93" s="26">
        <v>14978</v>
      </c>
      <c r="Q93" s="26">
        <v>12973</v>
      </c>
      <c r="R93" s="26">
        <v>7553</v>
      </c>
      <c r="S93" s="26">
        <v>6452</v>
      </c>
      <c r="T93" s="27">
        <v>127981</v>
      </c>
      <c r="U93" s="19">
        <f>_xlfn.XLOOKUP(A93,'חיוב לפי חודשים קלנדריים'!$A:$A, 'חיוב לפי חודשים קלנדריים'!$S:$S)</f>
        <v>65580.869600000005</v>
      </c>
    </row>
    <row r="94" spans="1:21" ht="15" x14ac:dyDescent="0.2">
      <c r="A94" s="20">
        <v>340438066</v>
      </c>
      <c r="B94" s="19" t="s">
        <v>15</v>
      </c>
      <c r="C94" s="19" t="s">
        <v>16</v>
      </c>
      <c r="D94" s="19" t="s">
        <v>41</v>
      </c>
      <c r="E94" s="19" t="s">
        <v>19</v>
      </c>
      <c r="F94" s="19" t="s">
        <v>20</v>
      </c>
      <c r="G94" s="19" t="s">
        <v>18</v>
      </c>
      <c r="H94" s="26">
        <v>853.9</v>
      </c>
      <c r="I94" s="26">
        <v>790.82</v>
      </c>
      <c r="J94" s="26">
        <v>842.98</v>
      </c>
      <c r="K94" s="26">
        <v>1145.01</v>
      </c>
      <c r="L94" s="26">
        <v>1194.9000000000001</v>
      </c>
      <c r="M94" s="26">
        <v>1178.18</v>
      </c>
      <c r="N94" s="26">
        <v>1223.0899999999999</v>
      </c>
      <c r="O94" s="26">
        <v>1777.33</v>
      </c>
      <c r="P94" s="26">
        <v>1614.28</v>
      </c>
      <c r="Q94" s="26">
        <v>1309.1500000000001</v>
      </c>
      <c r="R94" s="26">
        <v>1222.9000000000001</v>
      </c>
      <c r="S94" s="26">
        <v>854.32</v>
      </c>
      <c r="T94" s="27">
        <v>14006.86</v>
      </c>
      <c r="U94" s="19">
        <f>_xlfn.XLOOKUP(A94,'חיוב לפי חודשים קלנדריים'!$A:$A, 'חיוב לפי חודשים קלנדריים'!$S:$S)</f>
        <v>7346.2800000000007</v>
      </c>
    </row>
    <row r="95" spans="1:21" ht="15" x14ac:dyDescent="0.2">
      <c r="A95" s="20">
        <v>340438950</v>
      </c>
      <c r="B95" s="19" t="s">
        <v>15</v>
      </c>
      <c r="C95" s="19" t="s">
        <v>16</v>
      </c>
      <c r="D95" s="19" t="s">
        <v>264</v>
      </c>
      <c r="E95" s="19" t="s">
        <v>19</v>
      </c>
      <c r="F95" s="19" t="s">
        <v>20</v>
      </c>
      <c r="G95" s="19" t="s">
        <v>18</v>
      </c>
      <c r="H95" s="26">
        <v>768.89</v>
      </c>
      <c r="I95" s="26">
        <v>869.58</v>
      </c>
      <c r="J95" s="26">
        <v>979.11</v>
      </c>
      <c r="K95" s="26">
        <v>1235.21</v>
      </c>
      <c r="L95" s="26">
        <v>1276.3900000000001</v>
      </c>
      <c r="M95" s="26">
        <v>1235.25</v>
      </c>
      <c r="N95" s="26">
        <v>1276.43</v>
      </c>
      <c r="O95" s="26">
        <v>1520.1</v>
      </c>
      <c r="P95" s="26">
        <v>1399.33</v>
      </c>
      <c r="Q95" s="26">
        <v>1075.3399999999999</v>
      </c>
      <c r="R95" s="26">
        <v>991.24</v>
      </c>
      <c r="S95" s="26">
        <v>768.97</v>
      </c>
      <c r="T95" s="27">
        <v>13395.84</v>
      </c>
      <c r="U95" s="19">
        <f>_xlfn.XLOOKUP(A95,'חיוב לפי חודשים קלנדריים'!$A:$A, 'חיוב לפי חודשים קלנדריים'!$S:$S)</f>
        <v>7026.39</v>
      </c>
    </row>
    <row r="96" spans="1:21" ht="15" x14ac:dyDescent="0.2">
      <c r="A96" s="20">
        <v>340440562</v>
      </c>
      <c r="B96" s="19" t="s">
        <v>15</v>
      </c>
      <c r="C96" s="19" t="s">
        <v>16</v>
      </c>
      <c r="D96" s="19" t="s">
        <v>30</v>
      </c>
      <c r="E96" s="19" t="s">
        <v>19</v>
      </c>
      <c r="F96" s="19" t="s">
        <v>20</v>
      </c>
      <c r="G96" s="19" t="s">
        <v>18</v>
      </c>
      <c r="H96" s="26">
        <v>323.67</v>
      </c>
      <c r="I96" s="26">
        <v>296.08999999999997</v>
      </c>
      <c r="J96" s="26">
        <v>313.13</v>
      </c>
      <c r="K96" s="26">
        <v>286.70999999999998</v>
      </c>
      <c r="L96" s="26">
        <v>296.27</v>
      </c>
      <c r="M96" s="26">
        <v>432.43</v>
      </c>
      <c r="N96" s="26">
        <v>476.96</v>
      </c>
      <c r="O96" s="26">
        <v>390.66</v>
      </c>
      <c r="P96" s="26">
        <v>362.2</v>
      </c>
      <c r="Q96" s="26">
        <v>329.85</v>
      </c>
      <c r="R96" s="26">
        <v>282.25</v>
      </c>
      <c r="S96" s="26">
        <v>43.39</v>
      </c>
      <c r="T96" s="27">
        <v>3833.6099999999992</v>
      </c>
      <c r="U96" s="19">
        <f>_xlfn.XLOOKUP(A96,'חיוב לפי חודשים קלנדריים'!$A:$A, 'חיוב לפי חודשים קלנדריים'!$S:$S)</f>
        <v>2009.56</v>
      </c>
    </row>
    <row r="97" spans="1:21" ht="15" x14ac:dyDescent="0.2">
      <c r="A97" s="20">
        <v>340441160</v>
      </c>
      <c r="B97" s="19" t="s">
        <v>15</v>
      </c>
      <c r="C97" s="19" t="s">
        <v>16</v>
      </c>
      <c r="D97" s="19" t="s">
        <v>17</v>
      </c>
      <c r="E97" s="19" t="s">
        <v>19</v>
      </c>
      <c r="F97" s="19" t="s">
        <v>20</v>
      </c>
      <c r="G97" s="19" t="s">
        <v>18</v>
      </c>
      <c r="H97" s="26">
        <v>508.47</v>
      </c>
      <c r="I97" s="26">
        <v>505.88</v>
      </c>
      <c r="J97" s="26">
        <v>540.85</v>
      </c>
      <c r="K97" s="26">
        <v>523.71</v>
      </c>
      <c r="L97" s="26">
        <v>541.16999999999996</v>
      </c>
      <c r="M97" s="26">
        <v>830.16</v>
      </c>
      <c r="N97" s="26">
        <v>883.39</v>
      </c>
      <c r="O97" s="26">
        <v>594.63</v>
      </c>
      <c r="P97" s="26">
        <v>575.62</v>
      </c>
      <c r="Q97" s="26">
        <v>595.39</v>
      </c>
      <c r="R97" s="26">
        <v>545.42999999999995</v>
      </c>
      <c r="S97" s="26">
        <v>404.72</v>
      </c>
      <c r="T97" s="27">
        <v>7049.420000000001</v>
      </c>
      <c r="U97" s="19">
        <f>_xlfn.XLOOKUP(A97,'חיוב לפי חודשים קלנדריים'!$A:$A, 'חיוב לפי חודשים קלנדריים'!$S:$S)</f>
        <v>3696.34</v>
      </c>
    </row>
    <row r="98" spans="1:21" ht="15" x14ac:dyDescent="0.2">
      <c r="A98" s="20">
        <v>340441752</v>
      </c>
      <c r="B98" s="19" t="s">
        <v>15</v>
      </c>
      <c r="C98" s="19" t="s">
        <v>16</v>
      </c>
      <c r="D98" s="19" t="s">
        <v>17</v>
      </c>
      <c r="E98" s="19" t="s">
        <v>19</v>
      </c>
      <c r="F98" s="19" t="s">
        <v>21</v>
      </c>
      <c r="G98" s="19" t="s">
        <v>18</v>
      </c>
      <c r="H98" s="26">
        <v>1897</v>
      </c>
      <c r="I98" s="26">
        <v>1774</v>
      </c>
      <c r="J98" s="26">
        <v>1641</v>
      </c>
      <c r="K98" s="26">
        <v>1297</v>
      </c>
      <c r="L98" s="26">
        <v>2702</v>
      </c>
      <c r="M98" s="26">
        <v>3276</v>
      </c>
      <c r="N98" s="26">
        <v>2889</v>
      </c>
      <c r="O98" s="26">
        <v>1485</v>
      </c>
      <c r="P98" s="26">
        <v>3589</v>
      </c>
      <c r="Q98" s="26">
        <v>2255</v>
      </c>
      <c r="R98" s="26">
        <v>1806</v>
      </c>
      <c r="S98" s="26">
        <v>1506</v>
      </c>
      <c r="T98" s="27">
        <v>26117</v>
      </c>
      <c r="U98" s="19">
        <f>_xlfn.XLOOKUP(A98,'חיוב לפי חודשים קלנדריים'!$A:$A, 'חיוב לפי חודשים קלנדריים'!$S:$S)</f>
        <v>11159.459800000001</v>
      </c>
    </row>
    <row r="99" spans="1:21" ht="15" x14ac:dyDescent="0.2">
      <c r="A99" s="20">
        <v>340445144</v>
      </c>
      <c r="B99" s="19" t="s">
        <v>15</v>
      </c>
      <c r="C99" s="19" t="s">
        <v>16</v>
      </c>
      <c r="D99" s="19" t="s">
        <v>83</v>
      </c>
      <c r="E99" s="19" t="s">
        <v>19</v>
      </c>
      <c r="F99" s="19" t="s">
        <v>21</v>
      </c>
      <c r="G99" s="19" t="s">
        <v>18</v>
      </c>
      <c r="H99" s="26">
        <v>4360</v>
      </c>
      <c r="I99" s="26">
        <v>3861</v>
      </c>
      <c r="J99" s="26">
        <v>3726</v>
      </c>
      <c r="K99" s="26">
        <v>3330</v>
      </c>
      <c r="L99" s="26">
        <v>3158</v>
      </c>
      <c r="M99" s="26">
        <v>2864</v>
      </c>
      <c r="N99" s="26">
        <v>2934</v>
      </c>
      <c r="O99" s="26">
        <v>3217</v>
      </c>
      <c r="P99" s="26">
        <v>3372</v>
      </c>
      <c r="Q99" s="26">
        <v>3667</v>
      </c>
      <c r="R99" s="26">
        <v>3717</v>
      </c>
      <c r="S99" s="26">
        <v>3445</v>
      </c>
      <c r="T99" s="27">
        <v>41651</v>
      </c>
      <c r="U99" s="19">
        <f>_xlfn.XLOOKUP(A99,'חיוב לפי חודשים קלנדריים'!$A:$A, 'חיוב לפי חודשים קלנדריים'!$S:$S)</f>
        <v>21575.339899999995</v>
      </c>
    </row>
    <row r="100" spans="1:21" ht="15" x14ac:dyDescent="0.2">
      <c r="A100" s="20">
        <v>340445387</v>
      </c>
      <c r="B100" s="19" t="s">
        <v>15</v>
      </c>
      <c r="C100" s="19" t="s">
        <v>16</v>
      </c>
      <c r="D100" s="19" t="s">
        <v>84</v>
      </c>
      <c r="E100" s="19" t="s">
        <v>19</v>
      </c>
      <c r="F100" s="19" t="s">
        <v>21</v>
      </c>
      <c r="G100" s="19" t="s">
        <v>18</v>
      </c>
      <c r="H100" s="26">
        <v>7547</v>
      </c>
      <c r="I100" s="26">
        <v>7059</v>
      </c>
      <c r="J100" s="26">
        <v>7123</v>
      </c>
      <c r="K100" s="26">
        <v>6711</v>
      </c>
      <c r="L100" s="26">
        <v>5678</v>
      </c>
      <c r="M100" s="26">
        <v>5226</v>
      </c>
      <c r="N100" s="26">
        <v>5397</v>
      </c>
      <c r="O100" s="26">
        <v>5804</v>
      </c>
      <c r="P100" s="26">
        <v>6054</v>
      </c>
      <c r="Q100" s="26">
        <v>6852</v>
      </c>
      <c r="R100" s="26">
        <v>7173</v>
      </c>
      <c r="S100" s="26">
        <v>7770</v>
      </c>
      <c r="T100" s="27">
        <v>78394</v>
      </c>
      <c r="U100" s="19">
        <f>_xlfn.XLOOKUP(A100,'חיוב לפי חודשים קלנדריים'!$A:$A, 'חיוב לפי חודשים קלנדריים'!$S:$S)</f>
        <v>39957.059899999993</v>
      </c>
    </row>
    <row r="101" spans="1:21" ht="15" x14ac:dyDescent="0.2">
      <c r="A101" s="20">
        <v>340446312</v>
      </c>
      <c r="B101" s="19" t="s">
        <v>15</v>
      </c>
      <c r="C101" s="19" t="s">
        <v>16</v>
      </c>
      <c r="D101" s="19">
        <v>0</v>
      </c>
      <c r="E101" s="19" t="s">
        <v>19</v>
      </c>
      <c r="F101" s="19" t="s">
        <v>20</v>
      </c>
      <c r="G101" s="19" t="s">
        <v>18</v>
      </c>
      <c r="H101" s="26">
        <v>1270.57</v>
      </c>
      <c r="I101" s="26">
        <v>1135.3900000000001</v>
      </c>
      <c r="J101" s="26">
        <v>1038.23</v>
      </c>
      <c r="K101" s="26">
        <v>979.58</v>
      </c>
      <c r="L101" s="26">
        <v>1537.03</v>
      </c>
      <c r="M101" s="26">
        <v>1963.58</v>
      </c>
      <c r="N101" s="26">
        <v>1144.2</v>
      </c>
      <c r="O101" s="26">
        <v>937.72</v>
      </c>
      <c r="P101" s="26">
        <v>1631.47</v>
      </c>
      <c r="Q101" s="26">
        <v>1685.85</v>
      </c>
      <c r="R101" s="26">
        <v>1328.16</v>
      </c>
      <c r="S101" s="26">
        <v>1309.75</v>
      </c>
      <c r="T101" s="27">
        <v>15961.529999999999</v>
      </c>
      <c r="U101" s="19">
        <f>_xlfn.XLOOKUP(A101,'חיוב לפי חודשים קלנדריים'!$A:$A, 'חיוב לפי חודשים קלנדריים'!$S:$S)</f>
        <v>8367.9599999999991</v>
      </c>
    </row>
    <row r="102" spans="1:21" ht="15" x14ac:dyDescent="0.2">
      <c r="A102" s="20">
        <v>340448106</v>
      </c>
      <c r="B102" s="19" t="s">
        <v>15</v>
      </c>
      <c r="C102" s="19" t="s">
        <v>16</v>
      </c>
      <c r="D102" s="19" t="s">
        <v>265</v>
      </c>
      <c r="E102" s="19" t="s">
        <v>19</v>
      </c>
      <c r="F102" s="19" t="s">
        <v>21</v>
      </c>
      <c r="G102" s="19" t="s">
        <v>18</v>
      </c>
      <c r="H102" s="26">
        <v>4196</v>
      </c>
      <c r="I102" s="26">
        <v>3634</v>
      </c>
      <c r="J102" s="26">
        <v>3931</v>
      </c>
      <c r="K102" s="26">
        <v>2909</v>
      </c>
      <c r="L102" s="26">
        <v>7963</v>
      </c>
      <c r="M102" s="26">
        <v>11917</v>
      </c>
      <c r="N102" s="26">
        <v>8785</v>
      </c>
      <c r="O102" s="26">
        <v>4401</v>
      </c>
      <c r="P102" s="26">
        <v>10435</v>
      </c>
      <c r="Q102" s="26">
        <v>3821</v>
      </c>
      <c r="R102" s="26">
        <v>3942</v>
      </c>
      <c r="S102" s="26">
        <v>3858</v>
      </c>
      <c r="T102" s="27">
        <v>69792</v>
      </c>
      <c r="U102" s="19">
        <f>_xlfn.XLOOKUP(A102,'חיוב לפי חודשים קלנדריים'!$A:$A, 'חיוב לפי חודשים קלנדריים'!$S:$S)</f>
        <v>29297.879899999996</v>
      </c>
    </row>
    <row r="103" spans="1:21" ht="15" x14ac:dyDescent="0.2">
      <c r="A103" s="20">
        <v>340449381</v>
      </c>
      <c r="B103" s="19" t="s">
        <v>15</v>
      </c>
      <c r="C103" s="19" t="s">
        <v>16</v>
      </c>
      <c r="D103" s="19" t="s">
        <v>266</v>
      </c>
      <c r="E103" s="19" t="s">
        <v>19</v>
      </c>
      <c r="F103" s="19" t="s">
        <v>21</v>
      </c>
      <c r="G103" s="19" t="s">
        <v>18</v>
      </c>
      <c r="H103" s="26">
        <v>21992</v>
      </c>
      <c r="I103" s="26">
        <v>18829</v>
      </c>
      <c r="J103" s="26">
        <v>18621</v>
      </c>
      <c r="K103" s="26">
        <v>16833</v>
      </c>
      <c r="L103" s="26">
        <v>15348</v>
      </c>
      <c r="M103" s="26">
        <v>14866</v>
      </c>
      <c r="N103" s="26">
        <v>15066</v>
      </c>
      <c r="O103" s="26">
        <v>16715</v>
      </c>
      <c r="P103" s="26">
        <v>18003</v>
      </c>
      <c r="Q103" s="26">
        <v>19826</v>
      </c>
      <c r="R103" s="26">
        <v>20496</v>
      </c>
      <c r="S103" s="26">
        <v>23324</v>
      </c>
      <c r="T103" s="27">
        <v>219919</v>
      </c>
      <c r="U103" s="19">
        <f>_xlfn.XLOOKUP(A103,'חיוב לפי חודשים קלנדריים'!$A:$A, 'חיוב לפי חודשים קלנדריים'!$S:$S)</f>
        <v>111717.35970000002</v>
      </c>
    </row>
    <row r="104" spans="1:21" ht="15" x14ac:dyDescent="0.2">
      <c r="A104" s="20">
        <v>340450632</v>
      </c>
      <c r="B104" s="19" t="s">
        <v>15</v>
      </c>
      <c r="C104" s="19" t="s">
        <v>16</v>
      </c>
      <c r="D104" s="19" t="s">
        <v>17</v>
      </c>
      <c r="E104" s="19" t="s">
        <v>19</v>
      </c>
      <c r="F104" s="19" t="s">
        <v>21</v>
      </c>
      <c r="G104" s="19" t="s">
        <v>18</v>
      </c>
      <c r="H104" s="26">
        <v>2349</v>
      </c>
      <c r="I104" s="26">
        <v>2124</v>
      </c>
      <c r="J104" s="26">
        <v>2296</v>
      </c>
      <c r="K104" s="26">
        <v>3056</v>
      </c>
      <c r="L104" s="26">
        <v>4211</v>
      </c>
      <c r="M104" s="26">
        <v>6776</v>
      </c>
      <c r="N104" s="26">
        <v>7429</v>
      </c>
      <c r="O104" s="26">
        <v>6975</v>
      </c>
      <c r="P104" s="26">
        <v>6747</v>
      </c>
      <c r="Q104" s="26">
        <v>5326</v>
      </c>
      <c r="R104" s="26">
        <v>2912</v>
      </c>
      <c r="S104" s="26">
        <v>2219</v>
      </c>
      <c r="T104" s="27">
        <v>52420</v>
      </c>
      <c r="U104" s="19">
        <f>_xlfn.XLOOKUP(A104,'חיוב לפי חודשים קלנדריים'!$A:$A, 'חיוב לפי חודשים קלנדריים'!$S:$S)</f>
        <v>25900.619900000002</v>
      </c>
    </row>
    <row r="105" spans="1:21" ht="15" x14ac:dyDescent="0.2">
      <c r="A105" s="20">
        <v>340450725</v>
      </c>
      <c r="B105" s="19" t="s">
        <v>15</v>
      </c>
      <c r="C105" s="19" t="s">
        <v>16</v>
      </c>
      <c r="D105" s="19">
        <v>0</v>
      </c>
      <c r="E105" s="19" t="s">
        <v>19</v>
      </c>
      <c r="F105" s="19" t="s">
        <v>20</v>
      </c>
      <c r="G105" s="19" t="s">
        <v>18</v>
      </c>
      <c r="H105" s="26">
        <v>613.16999999999996</v>
      </c>
      <c r="I105" s="26">
        <v>667</v>
      </c>
      <c r="J105" s="26">
        <v>713</v>
      </c>
      <c r="K105" s="26">
        <v>859.67</v>
      </c>
      <c r="L105" s="26">
        <v>888.32</v>
      </c>
      <c r="M105" s="26">
        <v>1122.29</v>
      </c>
      <c r="N105" s="26">
        <v>1159.7</v>
      </c>
      <c r="O105" s="26">
        <v>705.39</v>
      </c>
      <c r="P105" s="26">
        <v>706.31</v>
      </c>
      <c r="Q105" s="26">
        <v>797.14</v>
      </c>
      <c r="R105" s="26">
        <v>708.92</v>
      </c>
      <c r="S105" s="26">
        <v>474.21</v>
      </c>
      <c r="T105" s="27">
        <v>9415.119999999999</v>
      </c>
      <c r="U105" s="19">
        <f>_xlfn.XLOOKUP(A105,'חיוב לפי חודשים קלנדריים'!$A:$A, 'חיוב לפי חודשים קלנדריים'!$S:$S)</f>
        <v>4937.5499999999993</v>
      </c>
    </row>
    <row r="106" spans="1:21" ht="15" x14ac:dyDescent="0.2">
      <c r="A106" s="20">
        <v>340452832</v>
      </c>
      <c r="B106" s="19" t="s">
        <v>15</v>
      </c>
      <c r="C106" s="19" t="s">
        <v>16</v>
      </c>
      <c r="D106" s="19" t="s">
        <v>75</v>
      </c>
      <c r="E106" s="19" t="s">
        <v>19</v>
      </c>
      <c r="F106" s="19" t="s">
        <v>21</v>
      </c>
      <c r="G106" s="19" t="s">
        <v>18</v>
      </c>
      <c r="H106" s="26">
        <v>9227</v>
      </c>
      <c r="I106" s="26">
        <v>8063</v>
      </c>
      <c r="J106" s="26">
        <v>7659</v>
      </c>
      <c r="K106" s="26">
        <v>6948</v>
      </c>
      <c r="L106" s="26">
        <v>6830</v>
      </c>
      <c r="M106" s="26">
        <v>6198</v>
      </c>
      <c r="N106" s="26">
        <v>6480</v>
      </c>
      <c r="O106" s="26">
        <v>6890</v>
      </c>
      <c r="P106" s="26">
        <v>6193</v>
      </c>
      <c r="Q106" s="26">
        <v>7325</v>
      </c>
      <c r="R106" s="26">
        <v>7394</v>
      </c>
      <c r="S106" s="26">
        <v>7729</v>
      </c>
      <c r="T106" s="27">
        <v>86936</v>
      </c>
      <c r="U106" s="19">
        <f>_xlfn.XLOOKUP(A106,'חיוב לפי חודשים קלנדריים'!$A:$A, 'חיוב לפי חודשים קלנדריים'!$S:$S)</f>
        <v>45037.209800000004</v>
      </c>
    </row>
    <row r="107" spans="1:21" ht="15" x14ac:dyDescent="0.2">
      <c r="A107" s="20">
        <v>340453512</v>
      </c>
      <c r="B107" s="19" t="s">
        <v>15</v>
      </c>
      <c r="C107" s="19" t="s">
        <v>16</v>
      </c>
      <c r="D107" s="19">
        <v>0</v>
      </c>
      <c r="E107" s="19" t="s">
        <v>19</v>
      </c>
      <c r="F107" s="19" t="s">
        <v>21</v>
      </c>
      <c r="G107" s="19" t="s">
        <v>25</v>
      </c>
      <c r="H107" s="26">
        <v>16622</v>
      </c>
      <c r="I107" s="26">
        <v>16500</v>
      </c>
      <c r="J107" s="26">
        <v>14976</v>
      </c>
      <c r="K107" s="26">
        <v>15666</v>
      </c>
      <c r="L107" s="26">
        <v>27614</v>
      </c>
      <c r="M107" s="26">
        <v>32246</v>
      </c>
      <c r="N107" s="26">
        <v>27430</v>
      </c>
      <c r="O107" s="26">
        <v>27346</v>
      </c>
      <c r="P107" s="26">
        <v>33642</v>
      </c>
      <c r="Q107" s="26">
        <v>21652</v>
      </c>
      <c r="R107" s="26">
        <v>19120</v>
      </c>
      <c r="S107" s="26">
        <v>18500</v>
      </c>
      <c r="T107" s="27">
        <v>271314</v>
      </c>
      <c r="U107" s="19">
        <f>_xlfn.XLOOKUP(A107,'חיוב לפי חודשים קלנדריים'!$A:$A, 'חיוב לפי חודשים קלנדריים'!$S:$S)</f>
        <v>132084.58979999999</v>
      </c>
    </row>
    <row r="108" spans="1:21" ht="15" x14ac:dyDescent="0.2">
      <c r="A108" s="20">
        <v>340454036</v>
      </c>
      <c r="B108" s="19" t="s">
        <v>15</v>
      </c>
      <c r="C108" s="19" t="s">
        <v>16</v>
      </c>
      <c r="D108" s="19" t="s">
        <v>45</v>
      </c>
      <c r="E108" s="19" t="s">
        <v>19</v>
      </c>
      <c r="F108" s="19" t="s">
        <v>21</v>
      </c>
      <c r="G108" s="19" t="s">
        <v>25</v>
      </c>
      <c r="H108" s="26">
        <v>52540</v>
      </c>
      <c r="I108" s="26">
        <v>50400</v>
      </c>
      <c r="J108" s="26">
        <v>45700</v>
      </c>
      <c r="K108" s="26">
        <v>42110</v>
      </c>
      <c r="L108" s="26">
        <v>52390</v>
      </c>
      <c r="M108" s="26">
        <v>53640</v>
      </c>
      <c r="N108" s="26">
        <v>54815</v>
      </c>
      <c r="O108" s="26">
        <v>53235</v>
      </c>
      <c r="P108" s="26">
        <v>51605</v>
      </c>
      <c r="Q108" s="26">
        <v>60630</v>
      </c>
      <c r="R108" s="26">
        <v>51585</v>
      </c>
      <c r="S108" s="26">
        <v>51855</v>
      </c>
      <c r="T108" s="27">
        <v>620505</v>
      </c>
      <c r="U108" s="19">
        <f>_xlfn.XLOOKUP(A108,'חיוב לפי חודשים קלנדריים'!$A:$A, 'חיוב לפי חודשים קלנדריים'!$S:$S)</f>
        <v>292496.16990000004</v>
      </c>
    </row>
    <row r="109" spans="1:21" ht="15" x14ac:dyDescent="0.2">
      <c r="A109" s="20">
        <v>340454878</v>
      </c>
      <c r="B109" s="19" t="s">
        <v>15</v>
      </c>
      <c r="C109" s="19" t="s">
        <v>16</v>
      </c>
      <c r="D109" s="19" t="s">
        <v>17</v>
      </c>
      <c r="E109" s="19" t="s">
        <v>19</v>
      </c>
      <c r="F109" s="19" t="s">
        <v>20</v>
      </c>
      <c r="G109" s="19" t="s">
        <v>18</v>
      </c>
      <c r="H109" s="26">
        <v>304.58</v>
      </c>
      <c r="I109" s="26">
        <v>270.5</v>
      </c>
      <c r="J109" s="26">
        <v>284.23</v>
      </c>
      <c r="K109" s="26">
        <v>237.35</v>
      </c>
      <c r="L109" s="26">
        <v>245.26</v>
      </c>
      <c r="M109" s="26">
        <v>397.92</v>
      </c>
      <c r="N109" s="26">
        <v>436.71</v>
      </c>
      <c r="O109" s="26">
        <v>336.49</v>
      </c>
      <c r="P109" s="26">
        <v>340.54</v>
      </c>
      <c r="Q109" s="26">
        <v>413.5</v>
      </c>
      <c r="R109" s="26">
        <v>393.6</v>
      </c>
      <c r="S109" s="26">
        <v>372.86</v>
      </c>
      <c r="T109" s="27">
        <v>4033.54</v>
      </c>
      <c r="U109" s="19">
        <f>_xlfn.XLOOKUP(A109,'חיוב לפי חודשים קלנדריים'!$A:$A, 'חיוב לפי חודשים קלנדריים'!$S:$S)</f>
        <v>2114.79</v>
      </c>
    </row>
    <row r="110" spans="1:21" ht="15" x14ac:dyDescent="0.2">
      <c r="A110" s="20">
        <v>340454987</v>
      </c>
      <c r="B110" s="19" t="s">
        <v>15</v>
      </c>
      <c r="C110" s="19" t="s">
        <v>16</v>
      </c>
      <c r="D110" s="19" t="s">
        <v>267</v>
      </c>
      <c r="E110" s="19" t="s">
        <v>19</v>
      </c>
      <c r="F110" s="19" t="s">
        <v>21</v>
      </c>
      <c r="G110" s="19" t="s">
        <v>25</v>
      </c>
      <c r="H110" s="26">
        <v>4812</v>
      </c>
      <c r="I110" s="26">
        <v>4920</v>
      </c>
      <c r="J110" s="26">
        <v>4200</v>
      </c>
      <c r="K110" s="26">
        <v>4058</v>
      </c>
      <c r="L110" s="26">
        <v>7974</v>
      </c>
      <c r="M110" s="26">
        <v>9198</v>
      </c>
      <c r="N110" s="26">
        <v>5816</v>
      </c>
      <c r="O110" s="26">
        <v>4102</v>
      </c>
      <c r="P110" s="26">
        <v>11616</v>
      </c>
      <c r="Q110" s="26">
        <v>4086</v>
      </c>
      <c r="R110" s="26">
        <v>5322</v>
      </c>
      <c r="S110" s="26">
        <v>4430</v>
      </c>
      <c r="T110" s="27">
        <v>70534</v>
      </c>
      <c r="U110" s="19">
        <f>_xlfn.XLOOKUP(A110,'חיוב לפי חודשים קלנדריים'!$A:$A, 'חיוב לפי חודשים קלנדריים'!$S:$S)</f>
        <v>32315.669799999996</v>
      </c>
    </row>
    <row r="111" spans="1:21" ht="15" x14ac:dyDescent="0.2">
      <c r="A111" s="20">
        <v>340459546</v>
      </c>
      <c r="B111" s="19" t="s">
        <v>15</v>
      </c>
      <c r="C111" s="19" t="s">
        <v>16</v>
      </c>
      <c r="D111" s="19" t="s">
        <v>268</v>
      </c>
      <c r="E111" s="19" t="s">
        <v>19</v>
      </c>
      <c r="F111" s="19" t="s">
        <v>20</v>
      </c>
      <c r="G111" s="19" t="s">
        <v>18</v>
      </c>
      <c r="H111" s="26">
        <v>1660.88</v>
      </c>
      <c r="I111" s="26">
        <v>2033.75</v>
      </c>
      <c r="J111" s="26">
        <v>2174.11</v>
      </c>
      <c r="K111" s="26">
        <v>2104.34</v>
      </c>
      <c r="L111" s="26">
        <v>2174.4899999999998</v>
      </c>
      <c r="M111" s="26">
        <v>4703.28</v>
      </c>
      <c r="N111" s="26">
        <v>5052</v>
      </c>
      <c r="O111" s="26">
        <v>5053</v>
      </c>
      <c r="P111" s="26">
        <v>4051.66</v>
      </c>
      <c r="Q111" s="26">
        <v>2690.42</v>
      </c>
      <c r="R111" s="26">
        <v>2603.77</v>
      </c>
      <c r="S111" s="26">
        <v>2691.13</v>
      </c>
      <c r="T111" s="27">
        <v>36992.829999999994</v>
      </c>
      <c r="U111" s="19">
        <f>_xlfn.XLOOKUP(A111,'חיוב לפי חודשים קלנדריים'!$A:$A, 'חיוב לפי חודשים קלנדריים'!$S:$S)</f>
        <v>19409.02</v>
      </c>
    </row>
    <row r="112" spans="1:21" ht="15" x14ac:dyDescent="0.2">
      <c r="A112" s="20">
        <v>340459848</v>
      </c>
      <c r="B112" s="19" t="s">
        <v>15</v>
      </c>
      <c r="C112" s="19" t="s">
        <v>16</v>
      </c>
      <c r="D112" s="19" t="s">
        <v>52</v>
      </c>
      <c r="E112" s="19" t="s">
        <v>19</v>
      </c>
      <c r="F112" s="19" t="s">
        <v>20</v>
      </c>
      <c r="G112" s="19" t="s">
        <v>18</v>
      </c>
      <c r="H112" s="26">
        <v>647.05999999999995</v>
      </c>
      <c r="I112" s="26">
        <v>606.36</v>
      </c>
      <c r="J112" s="26">
        <v>647.73</v>
      </c>
      <c r="K112" s="26">
        <v>626.37</v>
      </c>
      <c r="L112" s="26">
        <v>647.24</v>
      </c>
      <c r="M112" s="26">
        <v>626.65</v>
      </c>
      <c r="N112" s="26">
        <v>647.61</v>
      </c>
      <c r="O112" s="26">
        <v>647.54999999999995</v>
      </c>
      <c r="P112" s="26">
        <v>626.78</v>
      </c>
      <c r="Q112" s="26">
        <v>647.6</v>
      </c>
      <c r="R112" s="26">
        <v>816.75</v>
      </c>
      <c r="S112" s="26">
        <v>1179.29</v>
      </c>
      <c r="T112" s="27">
        <v>8366.9900000000016</v>
      </c>
      <c r="U112" s="19">
        <f>_xlfn.XLOOKUP(A112,'חיוב לפי חודשים קלנדריים'!$A:$A, 'חיוב לפי חודשים קלנדריים'!$S:$S)</f>
        <v>4386.6799999999994</v>
      </c>
    </row>
    <row r="113" spans="1:21" ht="15" x14ac:dyDescent="0.2">
      <c r="A113" s="20">
        <v>340459875</v>
      </c>
      <c r="B113" s="19" t="s">
        <v>15</v>
      </c>
      <c r="C113" s="19" t="s">
        <v>16</v>
      </c>
      <c r="D113" s="19">
        <v>0</v>
      </c>
      <c r="E113" s="19" t="s">
        <v>19</v>
      </c>
      <c r="F113" s="19" t="s">
        <v>20</v>
      </c>
      <c r="G113" s="19" t="s">
        <v>18</v>
      </c>
      <c r="H113" s="26">
        <v>2293.06</v>
      </c>
      <c r="I113" s="26">
        <v>2096.4299999999998</v>
      </c>
      <c r="J113" s="26">
        <v>2232.54</v>
      </c>
      <c r="K113" s="26">
        <v>2602.48</v>
      </c>
      <c r="L113" s="26">
        <v>2704.98</v>
      </c>
      <c r="M113" s="26">
        <v>2618.09</v>
      </c>
      <c r="N113" s="26">
        <v>2705.45</v>
      </c>
      <c r="O113" s="26">
        <v>2705.61</v>
      </c>
      <c r="P113" s="26">
        <v>2541.3200000000002</v>
      </c>
      <c r="Q113" s="26">
        <v>2364.58</v>
      </c>
      <c r="R113" s="26">
        <v>2288.37</v>
      </c>
      <c r="S113" s="26">
        <v>2284.09</v>
      </c>
      <c r="T113" s="27">
        <v>29437</v>
      </c>
      <c r="U113" s="19">
        <f>_xlfn.XLOOKUP(A113,'חיוב לפי חודשים קלנדריים'!$A:$A, 'חיוב לפי חודשים קלנדריים'!$S:$S)</f>
        <v>15433.230000000001</v>
      </c>
    </row>
    <row r="114" spans="1:21" ht="15" x14ac:dyDescent="0.2">
      <c r="A114" s="20">
        <v>340461222</v>
      </c>
      <c r="B114" s="19" t="s">
        <v>15</v>
      </c>
      <c r="C114" s="19" t="s">
        <v>16</v>
      </c>
      <c r="D114" s="19" t="s">
        <v>269</v>
      </c>
      <c r="E114" s="19" t="s">
        <v>19</v>
      </c>
      <c r="F114" s="19" t="s">
        <v>20</v>
      </c>
      <c r="G114" s="19" t="s">
        <v>18</v>
      </c>
      <c r="H114" s="26">
        <v>1296.32</v>
      </c>
      <c r="I114" s="26">
        <v>1025.74</v>
      </c>
      <c r="J114" s="26">
        <v>1231.6500000000001</v>
      </c>
      <c r="K114" s="26">
        <v>1736.95</v>
      </c>
      <c r="L114" s="26">
        <v>1794.85</v>
      </c>
      <c r="M114" s="26">
        <v>2504.79</v>
      </c>
      <c r="N114" s="26">
        <v>2633.81</v>
      </c>
      <c r="O114" s="26">
        <v>2529.71</v>
      </c>
      <c r="P114" s="26">
        <v>2208.3000000000002</v>
      </c>
      <c r="Q114" s="26">
        <v>1853.89</v>
      </c>
      <c r="R114" s="26">
        <v>1687.43</v>
      </c>
      <c r="S114" s="26">
        <v>1302.83</v>
      </c>
      <c r="T114" s="27">
        <v>21806.269999999997</v>
      </c>
      <c r="U114" s="19">
        <f>_xlfn.XLOOKUP(A114,'חיוב לפי חודשים קלנדריים'!$A:$A, 'חיוב לפי חודשים קלנדריים'!$S:$S)</f>
        <v>11437.32</v>
      </c>
    </row>
    <row r="115" spans="1:21" ht="15" x14ac:dyDescent="0.2">
      <c r="A115" s="20">
        <v>340461590</v>
      </c>
      <c r="B115" s="19" t="s">
        <v>15</v>
      </c>
      <c r="C115" s="19" t="s">
        <v>16</v>
      </c>
      <c r="D115" s="19" t="s">
        <v>270</v>
      </c>
      <c r="E115" s="19" t="s">
        <v>19</v>
      </c>
      <c r="F115" s="19" t="s">
        <v>20</v>
      </c>
      <c r="G115" s="19" t="s">
        <v>18</v>
      </c>
      <c r="H115" s="26">
        <v>442.1</v>
      </c>
      <c r="I115" s="26">
        <v>419.98</v>
      </c>
      <c r="J115" s="26">
        <v>439.39</v>
      </c>
      <c r="K115" s="26">
        <v>362.81</v>
      </c>
      <c r="L115" s="26">
        <v>373.39</v>
      </c>
      <c r="M115" s="26">
        <v>317.5</v>
      </c>
      <c r="N115" s="26">
        <v>317.62</v>
      </c>
      <c r="O115" s="26">
        <v>165.94</v>
      </c>
      <c r="P115" s="26">
        <v>135.54</v>
      </c>
      <c r="Q115" s="26">
        <v>101.23</v>
      </c>
      <c r="R115" s="26">
        <v>87.47</v>
      </c>
      <c r="S115" s="26">
        <v>65.099999999999994</v>
      </c>
      <c r="T115" s="27">
        <v>3228.0699999999997</v>
      </c>
      <c r="U115" s="19">
        <f>_xlfn.XLOOKUP(A115,'חיוב לפי חודשים קלנדריים'!$A:$A, 'חיוב לפי חודשים קלנדריים'!$S:$S)</f>
        <v>1690.14</v>
      </c>
    </row>
    <row r="116" spans="1:21" ht="15" x14ac:dyDescent="0.2">
      <c r="A116" s="20">
        <v>340466891</v>
      </c>
      <c r="B116" s="19" t="s">
        <v>15</v>
      </c>
      <c r="C116" s="19" t="s">
        <v>16</v>
      </c>
      <c r="D116" s="19">
        <v>0</v>
      </c>
      <c r="E116" s="19" t="s">
        <v>19</v>
      </c>
      <c r="F116" s="19" t="s">
        <v>21</v>
      </c>
      <c r="G116" s="19" t="s">
        <v>18</v>
      </c>
      <c r="H116" s="26">
        <v>9694</v>
      </c>
      <c r="I116" s="26">
        <v>10000</v>
      </c>
      <c r="J116" s="26">
        <v>8464</v>
      </c>
      <c r="K116" s="26">
        <v>9059</v>
      </c>
      <c r="L116" s="26">
        <v>11020</v>
      </c>
      <c r="M116" s="26">
        <v>15267</v>
      </c>
      <c r="N116" s="26">
        <v>18382</v>
      </c>
      <c r="O116" s="26">
        <v>17140</v>
      </c>
      <c r="P116" s="26">
        <v>13967</v>
      </c>
      <c r="Q116" s="26">
        <v>10286</v>
      </c>
      <c r="R116" s="26">
        <v>9777</v>
      </c>
      <c r="S116" s="26">
        <v>9284</v>
      </c>
      <c r="T116" s="27">
        <v>142340</v>
      </c>
      <c r="U116" s="19">
        <f>_xlfn.XLOOKUP(A116,'חיוב לפי חודשים קלנדריים'!$A:$A, 'חיוב לפי חודשים קלנדריים'!$S:$S)</f>
        <v>70413.3698</v>
      </c>
    </row>
    <row r="117" spans="1:21" ht="15" x14ac:dyDescent="0.2">
      <c r="A117" s="20">
        <v>340467669</v>
      </c>
      <c r="B117" s="19" t="s">
        <v>15</v>
      </c>
      <c r="C117" s="19" t="s">
        <v>16</v>
      </c>
      <c r="D117" s="19">
        <v>0</v>
      </c>
      <c r="E117" s="19" t="s">
        <v>19</v>
      </c>
      <c r="F117" s="19" t="s">
        <v>21</v>
      </c>
      <c r="G117" s="19" t="s">
        <v>18</v>
      </c>
      <c r="H117" s="26">
        <v>5587</v>
      </c>
      <c r="I117" s="26">
        <v>4578</v>
      </c>
      <c r="J117" s="26">
        <v>3761</v>
      </c>
      <c r="K117" s="26">
        <v>3225</v>
      </c>
      <c r="L117" s="26">
        <v>3040</v>
      </c>
      <c r="M117" s="26">
        <v>2767</v>
      </c>
      <c r="N117" s="26">
        <v>2815</v>
      </c>
      <c r="O117" s="26">
        <v>2898</v>
      </c>
      <c r="P117" s="26">
        <v>3279</v>
      </c>
      <c r="Q117" s="26">
        <v>3673</v>
      </c>
      <c r="R117" s="26">
        <v>3693</v>
      </c>
      <c r="S117" s="26">
        <v>4501</v>
      </c>
      <c r="T117" s="27">
        <v>43817</v>
      </c>
      <c r="U117" s="19">
        <f>_xlfn.XLOOKUP(A117,'חיוב לפי חודשים קלנדריים'!$A:$A, 'חיוב לפי חודשים קלנדריים'!$S:$S)</f>
        <v>22759.389899999998</v>
      </c>
    </row>
    <row r="118" spans="1:21" ht="15" x14ac:dyDescent="0.2">
      <c r="A118" s="20">
        <v>340468808</v>
      </c>
      <c r="B118" s="19" t="s">
        <v>15</v>
      </c>
      <c r="C118" s="19" t="s">
        <v>16</v>
      </c>
      <c r="D118" s="19" t="s">
        <v>93</v>
      </c>
      <c r="E118" s="19" t="s">
        <v>19</v>
      </c>
      <c r="F118" s="19" t="s">
        <v>21</v>
      </c>
      <c r="G118" s="19" t="s">
        <v>18</v>
      </c>
      <c r="H118" s="26">
        <v>15297</v>
      </c>
      <c r="I118" s="26">
        <v>12404</v>
      </c>
      <c r="J118" s="26">
        <v>12081</v>
      </c>
      <c r="K118" s="26">
        <v>10819</v>
      </c>
      <c r="L118" s="26">
        <v>10213</v>
      </c>
      <c r="M118" s="26">
        <v>9576</v>
      </c>
      <c r="N118" s="26">
        <v>10289</v>
      </c>
      <c r="O118" s="26">
        <v>10525</v>
      </c>
      <c r="P118" s="26">
        <v>10824</v>
      </c>
      <c r="Q118" s="26">
        <v>11914</v>
      </c>
      <c r="R118" s="26">
        <v>12779</v>
      </c>
      <c r="S118" s="26">
        <v>13740</v>
      </c>
      <c r="T118" s="27">
        <v>140461</v>
      </c>
      <c r="U118" s="19">
        <f>_xlfn.XLOOKUP(A118,'חיוב לפי חודשים קלנדריים'!$A:$A, 'חיוב לפי חודשים קלנדריים'!$S:$S)</f>
        <v>73082.25</v>
      </c>
    </row>
    <row r="119" spans="1:21" ht="15" x14ac:dyDescent="0.2">
      <c r="A119" s="20">
        <v>340469213</v>
      </c>
      <c r="B119" s="19" t="s">
        <v>15</v>
      </c>
      <c r="C119" s="19" t="s">
        <v>16</v>
      </c>
      <c r="D119" s="19" t="s">
        <v>83</v>
      </c>
      <c r="E119" s="19" t="s">
        <v>19</v>
      </c>
      <c r="F119" s="19" t="s">
        <v>21</v>
      </c>
      <c r="G119" s="19" t="s">
        <v>18</v>
      </c>
      <c r="H119" s="26">
        <v>9476</v>
      </c>
      <c r="I119" s="26">
        <v>8516</v>
      </c>
      <c r="J119" s="26">
        <v>8339</v>
      </c>
      <c r="K119" s="26">
        <v>7340</v>
      </c>
      <c r="L119" s="26">
        <v>6893</v>
      </c>
      <c r="M119" s="26">
        <v>6099</v>
      </c>
      <c r="N119" s="26">
        <v>6536</v>
      </c>
      <c r="O119" s="26">
        <v>7071</v>
      </c>
      <c r="P119" s="26">
        <v>7362</v>
      </c>
      <c r="Q119" s="26">
        <v>8457</v>
      </c>
      <c r="R119" s="26">
        <v>8854</v>
      </c>
      <c r="S119" s="26">
        <v>9340</v>
      </c>
      <c r="T119" s="27">
        <v>94283</v>
      </c>
      <c r="U119" s="19">
        <f>_xlfn.XLOOKUP(A119,'חיוב לפי חודשים קלנדריים'!$A:$A, 'חיוב לפי חודשים קלנדריים'!$S:$S)</f>
        <v>47946.559600000001</v>
      </c>
    </row>
    <row r="120" spans="1:21" ht="15" x14ac:dyDescent="0.2">
      <c r="A120" s="20">
        <v>340470725</v>
      </c>
      <c r="B120" s="19" t="s">
        <v>15</v>
      </c>
      <c r="C120" s="19" t="s">
        <v>16</v>
      </c>
      <c r="D120" s="19">
        <v>0</v>
      </c>
      <c r="E120" s="19" t="s">
        <v>19</v>
      </c>
      <c r="F120" s="19" t="s">
        <v>21</v>
      </c>
      <c r="G120" s="19" t="s">
        <v>25</v>
      </c>
      <c r="H120" s="26">
        <v>10783</v>
      </c>
      <c r="I120" s="26">
        <v>9433</v>
      </c>
      <c r="J120" s="26">
        <v>9214</v>
      </c>
      <c r="K120" s="26">
        <v>8263</v>
      </c>
      <c r="L120" s="26">
        <v>8054</v>
      </c>
      <c r="M120" s="26">
        <v>7491</v>
      </c>
      <c r="N120" s="26">
        <v>8034</v>
      </c>
      <c r="O120" s="26">
        <v>8765</v>
      </c>
      <c r="P120" s="26">
        <v>8877</v>
      </c>
      <c r="Q120" s="26">
        <v>10100</v>
      </c>
      <c r="R120" s="26">
        <v>10431</v>
      </c>
      <c r="S120" s="26">
        <v>11374</v>
      </c>
      <c r="T120" s="27">
        <v>110819</v>
      </c>
      <c r="U120" s="19">
        <f>_xlfn.XLOOKUP(A120,'חיוב לפי חודשים קלנדריים'!$A:$A, 'חיוב לפי חודשים קלנדריים'!$S:$S)</f>
        <v>56460.969799999999</v>
      </c>
    </row>
    <row r="121" spans="1:21" ht="15" x14ac:dyDescent="0.2">
      <c r="A121" s="20">
        <v>340473927</v>
      </c>
      <c r="B121" s="19" t="s">
        <v>15</v>
      </c>
      <c r="C121" s="19" t="s">
        <v>16</v>
      </c>
      <c r="D121" s="19">
        <v>0</v>
      </c>
      <c r="E121" s="19" t="s">
        <v>19</v>
      </c>
      <c r="F121" s="19" t="s">
        <v>20</v>
      </c>
      <c r="G121" s="19" t="s">
        <v>18</v>
      </c>
      <c r="H121" s="26">
        <v>3773.58</v>
      </c>
      <c r="I121" s="26">
        <v>0</v>
      </c>
      <c r="J121" s="26">
        <v>691</v>
      </c>
      <c r="K121" s="26">
        <v>1219.4100000000001</v>
      </c>
      <c r="L121" s="26">
        <v>1167.43</v>
      </c>
      <c r="M121" s="26">
        <v>1096.3699999999999</v>
      </c>
      <c r="N121" s="26">
        <v>1192.49</v>
      </c>
      <c r="O121" s="26">
        <v>1239.3699999999999</v>
      </c>
      <c r="P121" s="26">
        <v>1337.95</v>
      </c>
      <c r="Q121" s="26">
        <v>1411.19</v>
      </c>
      <c r="R121" s="26">
        <v>1515.72</v>
      </c>
      <c r="S121" s="26">
        <v>1656.02</v>
      </c>
      <c r="T121" s="27">
        <v>16300.530000000002</v>
      </c>
      <c r="U121" s="19">
        <f>_xlfn.XLOOKUP(A121,'חיוב לפי חודשים קלנדריים'!$A:$A, 'חיוב לפי חודשים קלנדריים'!$S:$S)</f>
        <v>8314.7799999999988</v>
      </c>
    </row>
    <row r="122" spans="1:21" ht="15" x14ac:dyDescent="0.2">
      <c r="A122" s="20">
        <v>340474331</v>
      </c>
      <c r="B122" s="19" t="s">
        <v>15</v>
      </c>
      <c r="C122" s="19" t="s">
        <v>16</v>
      </c>
      <c r="D122" s="19" t="s">
        <v>70</v>
      </c>
      <c r="E122" s="19" t="s">
        <v>19</v>
      </c>
      <c r="F122" s="19" t="s">
        <v>21</v>
      </c>
      <c r="G122" s="19" t="s">
        <v>18</v>
      </c>
      <c r="H122" s="26">
        <v>5105</v>
      </c>
      <c r="I122" s="26">
        <v>4257</v>
      </c>
      <c r="J122" s="26">
        <v>4382</v>
      </c>
      <c r="K122" s="26">
        <v>4167</v>
      </c>
      <c r="L122" s="26">
        <v>4366</v>
      </c>
      <c r="M122" s="26">
        <v>3233</v>
      </c>
      <c r="N122" s="26">
        <v>3359</v>
      </c>
      <c r="O122" s="26">
        <v>4005</v>
      </c>
      <c r="P122" s="26">
        <v>3907</v>
      </c>
      <c r="Q122" s="26">
        <v>3819</v>
      </c>
      <c r="R122" s="26">
        <v>3820</v>
      </c>
      <c r="S122" s="26">
        <v>4962</v>
      </c>
      <c r="T122" s="27">
        <v>49382</v>
      </c>
      <c r="U122" s="19">
        <f>_xlfn.XLOOKUP(A122,'חיוב לפי חודשים קלנדריים'!$A:$A, 'חיוב לפי חודשים קלנדריים'!$S:$S)</f>
        <v>25202.449700000001</v>
      </c>
    </row>
    <row r="123" spans="1:21" ht="15" x14ac:dyDescent="0.2">
      <c r="A123" s="20">
        <v>340475561</v>
      </c>
      <c r="B123" s="19" t="s">
        <v>15</v>
      </c>
      <c r="C123" s="19" t="s">
        <v>16</v>
      </c>
      <c r="D123" s="19">
        <v>0</v>
      </c>
      <c r="E123" s="19" t="s">
        <v>19</v>
      </c>
      <c r="F123" s="19" t="s">
        <v>21</v>
      </c>
      <c r="G123" s="19" t="s">
        <v>18</v>
      </c>
      <c r="H123" s="26">
        <v>3558</v>
      </c>
      <c r="I123" s="26">
        <v>3200</v>
      </c>
      <c r="J123" s="26">
        <v>3085</v>
      </c>
      <c r="K123" s="26">
        <v>2708</v>
      </c>
      <c r="L123" s="26">
        <v>2510</v>
      </c>
      <c r="M123" s="26">
        <v>2309</v>
      </c>
      <c r="N123" s="26">
        <v>2474</v>
      </c>
      <c r="O123" s="26">
        <v>2642</v>
      </c>
      <c r="P123" s="26">
        <v>2715</v>
      </c>
      <c r="Q123" s="26">
        <v>3007</v>
      </c>
      <c r="R123" s="26">
        <v>2913</v>
      </c>
      <c r="S123" s="26">
        <v>3039</v>
      </c>
      <c r="T123" s="27">
        <v>34160</v>
      </c>
      <c r="U123" s="19">
        <f>_xlfn.XLOOKUP(A123,'חיוב לפי חודשים קלנדריים'!$A:$A, 'חיוב לפי חודשים קלנדריים'!$S:$S)</f>
        <v>17589.569899999999</v>
      </c>
    </row>
    <row r="124" spans="1:21" ht="15" x14ac:dyDescent="0.2">
      <c r="A124" s="20">
        <v>340475854</v>
      </c>
      <c r="B124" s="19" t="s">
        <v>15</v>
      </c>
      <c r="C124" s="19" t="s">
        <v>16</v>
      </c>
      <c r="D124" s="19">
        <v>0</v>
      </c>
      <c r="E124" s="19" t="s">
        <v>19</v>
      </c>
      <c r="F124" s="19" t="s">
        <v>21</v>
      </c>
      <c r="G124" s="19" t="s">
        <v>18</v>
      </c>
      <c r="H124" s="26">
        <v>8556</v>
      </c>
      <c r="I124" s="26">
        <v>7320</v>
      </c>
      <c r="J124" s="26">
        <v>7434</v>
      </c>
      <c r="K124" s="26">
        <v>6130</v>
      </c>
      <c r="L124" s="26">
        <v>5843</v>
      </c>
      <c r="M124" s="26">
        <v>5688</v>
      </c>
      <c r="N124" s="26">
        <v>5939</v>
      </c>
      <c r="O124" s="26">
        <v>5902</v>
      </c>
      <c r="P124" s="26">
        <v>6503</v>
      </c>
      <c r="Q124" s="26">
        <v>7006</v>
      </c>
      <c r="R124" s="26">
        <v>7067</v>
      </c>
      <c r="S124" s="26">
        <v>7664</v>
      </c>
      <c r="T124" s="27">
        <v>81052</v>
      </c>
      <c r="U124" s="19">
        <f>_xlfn.XLOOKUP(A124,'חיוב לפי חודשים קלנדריים'!$A:$A, 'חיוב לפי חודשים קלנדריים'!$S:$S)</f>
        <v>41199.1198</v>
      </c>
    </row>
    <row r="125" spans="1:21" ht="15" x14ac:dyDescent="0.2">
      <c r="A125" s="20">
        <v>340476086</v>
      </c>
      <c r="B125" s="19" t="s">
        <v>15</v>
      </c>
      <c r="C125" s="19" t="s">
        <v>16</v>
      </c>
      <c r="D125" s="19" t="s">
        <v>271</v>
      </c>
      <c r="E125" s="19" t="s">
        <v>19</v>
      </c>
      <c r="F125" s="19" t="s">
        <v>21</v>
      </c>
      <c r="G125" s="19" t="s">
        <v>18</v>
      </c>
      <c r="H125" s="26">
        <v>2317</v>
      </c>
      <c r="I125" s="26">
        <v>2059</v>
      </c>
      <c r="J125" s="26">
        <v>2162</v>
      </c>
      <c r="K125" s="26">
        <v>2013</v>
      </c>
      <c r="L125" s="26">
        <v>1907</v>
      </c>
      <c r="M125" s="26">
        <v>1695</v>
      </c>
      <c r="N125" s="26">
        <v>1703</v>
      </c>
      <c r="O125" s="26">
        <v>1823</v>
      </c>
      <c r="P125" s="26">
        <v>1942</v>
      </c>
      <c r="Q125" s="26">
        <v>2353</v>
      </c>
      <c r="R125" s="26">
        <v>2437</v>
      </c>
      <c r="S125" s="26">
        <v>2615</v>
      </c>
      <c r="T125" s="27">
        <v>25026</v>
      </c>
      <c r="U125" s="19">
        <f>_xlfn.XLOOKUP(A125,'חיוב לפי חודשים קלנדריים'!$A:$A, 'חיוב לפי חודשים קלנדריים'!$S:$S)</f>
        <v>11359.819800000001</v>
      </c>
    </row>
    <row r="126" spans="1:21" ht="15" x14ac:dyDescent="0.2">
      <c r="A126" s="20">
        <v>340476416</v>
      </c>
      <c r="B126" s="19" t="s">
        <v>15</v>
      </c>
      <c r="C126" s="19" t="s">
        <v>16</v>
      </c>
      <c r="D126" s="19" t="s">
        <v>70</v>
      </c>
      <c r="E126" s="19" t="s">
        <v>19</v>
      </c>
      <c r="F126" s="19" t="s">
        <v>20</v>
      </c>
      <c r="G126" s="19" t="s">
        <v>18</v>
      </c>
      <c r="H126" s="26">
        <v>672.75</v>
      </c>
      <c r="I126" s="26">
        <v>620.24</v>
      </c>
      <c r="J126" s="26">
        <v>693.61</v>
      </c>
      <c r="K126" s="26">
        <v>725.07</v>
      </c>
      <c r="L126" s="26">
        <v>749.25</v>
      </c>
      <c r="M126" s="26">
        <v>725.59</v>
      </c>
      <c r="N126" s="26">
        <v>758.39</v>
      </c>
      <c r="O126" s="26">
        <v>838.82</v>
      </c>
      <c r="P126" s="26">
        <v>807.79</v>
      </c>
      <c r="Q126" s="26">
        <v>829.36</v>
      </c>
      <c r="R126" s="26">
        <v>799.65</v>
      </c>
      <c r="S126" s="26">
        <v>819.17</v>
      </c>
      <c r="T126" s="27">
        <v>9039.69</v>
      </c>
      <c r="U126" s="19">
        <f>_xlfn.XLOOKUP(A126,'חיוב לפי חודשים קלנדריים'!$A:$A, 'חיוב לפי חודשים קלנדריים'!$S:$S)</f>
        <v>4739.68</v>
      </c>
    </row>
    <row r="127" spans="1:21" ht="15" x14ac:dyDescent="0.2">
      <c r="A127" s="20">
        <v>340476435</v>
      </c>
      <c r="B127" s="19" t="s">
        <v>15</v>
      </c>
      <c r="C127" s="19" t="s">
        <v>16</v>
      </c>
      <c r="D127" s="19">
        <v>0</v>
      </c>
      <c r="E127" s="19" t="s">
        <v>19</v>
      </c>
      <c r="F127" s="19" t="s">
        <v>21</v>
      </c>
      <c r="G127" s="19" t="s">
        <v>25</v>
      </c>
      <c r="H127" s="26">
        <v>11392</v>
      </c>
      <c r="I127" s="26">
        <v>9692</v>
      </c>
      <c r="J127" s="26">
        <v>9148</v>
      </c>
      <c r="K127" s="26">
        <v>8207</v>
      </c>
      <c r="L127" s="26">
        <v>7925</v>
      </c>
      <c r="M127" s="26">
        <v>7320</v>
      </c>
      <c r="N127" s="26">
        <v>7491</v>
      </c>
      <c r="O127" s="26">
        <v>8308</v>
      </c>
      <c r="P127" s="26">
        <v>8905</v>
      </c>
      <c r="Q127" s="26">
        <v>9888</v>
      </c>
      <c r="R127" s="26">
        <v>10722</v>
      </c>
      <c r="S127" s="26">
        <v>11688</v>
      </c>
      <c r="T127" s="27">
        <v>110686</v>
      </c>
      <c r="U127" s="19">
        <f>_xlfn.XLOOKUP(A127,'חיוב לפי חודשים קלנדריים'!$A:$A, 'חיוב לפי חודשים קלנדריים'!$S:$S)</f>
        <v>57466.059899999993</v>
      </c>
    </row>
    <row r="128" spans="1:21" ht="15" x14ac:dyDescent="0.2">
      <c r="A128" s="20">
        <v>340476458</v>
      </c>
      <c r="B128" s="19" t="s">
        <v>15</v>
      </c>
      <c r="C128" s="19" t="s">
        <v>16</v>
      </c>
      <c r="D128" s="19" t="s">
        <v>70</v>
      </c>
      <c r="E128" s="19" t="s">
        <v>19</v>
      </c>
      <c r="F128" s="19" t="s">
        <v>20</v>
      </c>
      <c r="G128" s="19" t="s">
        <v>18</v>
      </c>
      <c r="H128" s="26">
        <v>464.12</v>
      </c>
      <c r="I128" s="26">
        <v>438</v>
      </c>
      <c r="J128" s="26">
        <v>480.72</v>
      </c>
      <c r="K128" s="26">
        <v>465.21</v>
      </c>
      <c r="L128" s="26">
        <v>505.68</v>
      </c>
      <c r="M128" s="26">
        <v>497.77</v>
      </c>
      <c r="N128" s="26">
        <v>544.27</v>
      </c>
      <c r="O128" s="26">
        <v>545.29</v>
      </c>
      <c r="P128" s="26">
        <v>527.80999999999995</v>
      </c>
      <c r="Q128" s="26">
        <v>547.23</v>
      </c>
      <c r="R128" s="26">
        <v>555.23</v>
      </c>
      <c r="S128" s="26">
        <v>573.74</v>
      </c>
      <c r="T128" s="27">
        <v>6145.07</v>
      </c>
      <c r="U128" s="19">
        <f>_xlfn.XLOOKUP(A128,'חיוב לפי חודשים קלנדריים'!$A:$A, 'חיוב לפי חודשים קלנדריים'!$S:$S)</f>
        <v>3221.8700000000003</v>
      </c>
    </row>
    <row r="129" spans="1:21" ht="15" x14ac:dyDescent="0.2">
      <c r="A129" s="20">
        <v>340477773</v>
      </c>
      <c r="B129" s="19" t="s">
        <v>15</v>
      </c>
      <c r="C129" s="19" t="s">
        <v>16</v>
      </c>
      <c r="D129" s="19">
        <v>0</v>
      </c>
      <c r="E129" s="19" t="s">
        <v>19</v>
      </c>
      <c r="F129" s="19" t="s">
        <v>21</v>
      </c>
      <c r="G129" s="19" t="s">
        <v>25</v>
      </c>
      <c r="H129" s="26">
        <v>14685</v>
      </c>
      <c r="I129" s="26">
        <v>13145</v>
      </c>
      <c r="J129" s="26">
        <v>12140</v>
      </c>
      <c r="K129" s="26">
        <v>9605</v>
      </c>
      <c r="L129" s="26">
        <v>9880</v>
      </c>
      <c r="M129" s="26">
        <v>10785</v>
      </c>
      <c r="N129" s="26">
        <v>11580</v>
      </c>
      <c r="O129" s="26">
        <v>11375</v>
      </c>
      <c r="P129" s="26">
        <v>13270</v>
      </c>
      <c r="Q129" s="26">
        <v>9580</v>
      </c>
      <c r="R129" s="26">
        <v>10445</v>
      </c>
      <c r="S129" s="26">
        <v>7305</v>
      </c>
      <c r="T129" s="27">
        <v>133795</v>
      </c>
      <c r="U129" s="19">
        <f>_xlfn.XLOOKUP(A129,'חיוב לפי חודשים קלנדריים'!$A:$A, 'חיוב לפי חודשים קלנדריים'!$S:$S)</f>
        <v>67659.979800000001</v>
      </c>
    </row>
    <row r="130" spans="1:21" ht="15" x14ac:dyDescent="0.2">
      <c r="A130" s="20">
        <v>340478454</v>
      </c>
      <c r="B130" s="19" t="s">
        <v>15</v>
      </c>
      <c r="C130" s="19" t="s">
        <v>16</v>
      </c>
      <c r="D130" s="19" t="s">
        <v>75</v>
      </c>
      <c r="E130" s="19" t="s">
        <v>19</v>
      </c>
      <c r="F130" s="19" t="s">
        <v>21</v>
      </c>
      <c r="G130" s="19" t="s">
        <v>18</v>
      </c>
      <c r="H130" s="26">
        <v>1779</v>
      </c>
      <c r="I130" s="26">
        <v>1911</v>
      </c>
      <c r="J130" s="26">
        <v>1889</v>
      </c>
      <c r="K130" s="26">
        <v>1739</v>
      </c>
      <c r="L130" s="26">
        <v>1544</v>
      </c>
      <c r="M130" s="26">
        <v>1461</v>
      </c>
      <c r="N130" s="26">
        <v>1593</v>
      </c>
      <c r="O130" s="26">
        <v>1697</v>
      </c>
      <c r="P130" s="26">
        <v>1679</v>
      </c>
      <c r="Q130" s="26">
        <v>1769</v>
      </c>
      <c r="R130" s="26">
        <v>1811</v>
      </c>
      <c r="S130" s="26">
        <v>1798</v>
      </c>
      <c r="T130" s="27">
        <v>20670</v>
      </c>
      <c r="U130" s="19">
        <f>_xlfn.XLOOKUP(A130,'חיוב לפי חודשים קלנדריים'!$A:$A, 'חיוב לפי חודשים קלנדריים'!$S:$S)</f>
        <v>10926.489700000002</v>
      </c>
    </row>
    <row r="131" spans="1:21" ht="15" x14ac:dyDescent="0.2">
      <c r="A131" s="20">
        <v>340478671</v>
      </c>
      <c r="B131" s="19" t="s">
        <v>15</v>
      </c>
      <c r="C131" s="19" t="s">
        <v>16</v>
      </c>
      <c r="D131" s="19" t="s">
        <v>75</v>
      </c>
      <c r="E131" s="19" t="s">
        <v>19</v>
      </c>
      <c r="F131" s="19" t="s">
        <v>21</v>
      </c>
      <c r="G131" s="19" t="s">
        <v>25</v>
      </c>
      <c r="H131" s="26">
        <v>6648</v>
      </c>
      <c r="I131" s="26">
        <v>6061</v>
      </c>
      <c r="J131" s="26">
        <v>6909</v>
      </c>
      <c r="K131" s="26">
        <v>6081</v>
      </c>
      <c r="L131" s="26">
        <v>5832</v>
      </c>
      <c r="M131" s="26">
        <v>5677</v>
      </c>
      <c r="N131" s="26">
        <v>6124</v>
      </c>
      <c r="O131" s="26">
        <v>6501</v>
      </c>
      <c r="P131" s="26">
        <v>5594</v>
      </c>
      <c r="Q131" s="26">
        <v>6496</v>
      </c>
      <c r="R131" s="26">
        <v>6770</v>
      </c>
      <c r="S131" s="26">
        <v>6964</v>
      </c>
      <c r="T131" s="27">
        <v>75657</v>
      </c>
      <c r="U131" s="19">
        <f>_xlfn.XLOOKUP(A131,'חיוב לפי חודשים קלנדריים'!$A:$A, 'חיוב לפי חודשים קלנדריים'!$S:$S)</f>
        <v>34174.839800000002</v>
      </c>
    </row>
    <row r="132" spans="1:21" ht="15" x14ac:dyDescent="0.2">
      <c r="A132" s="20">
        <v>340478996</v>
      </c>
      <c r="B132" s="19" t="s">
        <v>15</v>
      </c>
      <c r="C132" s="19" t="s">
        <v>16</v>
      </c>
      <c r="D132" s="19">
        <v>0</v>
      </c>
      <c r="E132" s="19" t="s">
        <v>19</v>
      </c>
      <c r="F132" s="19" t="s">
        <v>21</v>
      </c>
      <c r="G132" s="19" t="s">
        <v>18</v>
      </c>
      <c r="H132" s="26">
        <v>6239</v>
      </c>
      <c r="I132" s="26">
        <v>4280</v>
      </c>
      <c r="J132" s="26">
        <v>4933</v>
      </c>
      <c r="K132" s="26">
        <v>7316</v>
      </c>
      <c r="L132" s="26">
        <v>10097</v>
      </c>
      <c r="M132" s="26">
        <v>10917</v>
      </c>
      <c r="N132" s="26">
        <v>13023</v>
      </c>
      <c r="O132" s="26">
        <v>12091</v>
      </c>
      <c r="P132" s="26">
        <v>11676</v>
      </c>
      <c r="Q132" s="26">
        <v>8246</v>
      </c>
      <c r="R132" s="26">
        <v>7218</v>
      </c>
      <c r="S132" s="26">
        <v>4560</v>
      </c>
      <c r="T132" s="27">
        <v>100596</v>
      </c>
      <c r="U132" s="19">
        <f>_xlfn.XLOOKUP(A132,'חיוב לפי חודשים קלנדריים'!$A:$A, 'חיוב לפי חודשים קלנדריים'!$S:$S)</f>
        <v>53341.429200000006</v>
      </c>
    </row>
    <row r="133" spans="1:21" ht="15" x14ac:dyDescent="0.2">
      <c r="A133" s="20">
        <v>340479217</v>
      </c>
      <c r="B133" s="19" t="s">
        <v>15</v>
      </c>
      <c r="C133" s="19" t="s">
        <v>16</v>
      </c>
      <c r="D133" s="19">
        <v>0</v>
      </c>
      <c r="E133" s="19" t="s">
        <v>19</v>
      </c>
      <c r="F133" s="19" t="s">
        <v>21</v>
      </c>
      <c r="G133" s="19" t="s">
        <v>25</v>
      </c>
      <c r="H133" s="26">
        <v>2308</v>
      </c>
      <c r="I133" s="26">
        <v>2316</v>
      </c>
      <c r="J133" s="26">
        <v>2152</v>
      </c>
      <c r="K133" s="26">
        <v>3088</v>
      </c>
      <c r="L133" s="26">
        <v>4876</v>
      </c>
      <c r="M133" s="26">
        <v>6696</v>
      </c>
      <c r="N133" s="26">
        <v>5260</v>
      </c>
      <c r="O133" s="26">
        <v>6472</v>
      </c>
      <c r="P133" s="26">
        <v>6752</v>
      </c>
      <c r="Q133" s="26">
        <v>4824</v>
      </c>
      <c r="R133" s="26">
        <v>3908</v>
      </c>
      <c r="S133" s="26">
        <v>2832</v>
      </c>
      <c r="T133" s="27">
        <v>51484</v>
      </c>
      <c r="U133" s="19">
        <f>_xlfn.XLOOKUP(A133,'חיוב לפי חודשים קלנדריים'!$A:$A, 'חיוב לפי חודשים קלנדריים'!$S:$S)</f>
        <v>24177.359599999996</v>
      </c>
    </row>
    <row r="134" spans="1:21" ht="15" x14ac:dyDescent="0.2">
      <c r="A134" s="20">
        <v>340479532</v>
      </c>
      <c r="B134" s="19" t="s">
        <v>15</v>
      </c>
      <c r="C134" s="19" t="s">
        <v>16</v>
      </c>
      <c r="D134" s="19" t="s">
        <v>75</v>
      </c>
      <c r="E134" s="19" t="s">
        <v>19</v>
      </c>
      <c r="F134" s="19" t="s">
        <v>21</v>
      </c>
      <c r="G134" s="19" t="s">
        <v>18</v>
      </c>
      <c r="H134" s="26">
        <v>11407</v>
      </c>
      <c r="I134" s="26">
        <v>9990</v>
      </c>
      <c r="J134" s="26">
        <v>9581</v>
      </c>
      <c r="K134" s="26">
        <v>8239</v>
      </c>
      <c r="L134" s="26">
        <v>7853</v>
      </c>
      <c r="M134" s="26">
        <v>7263</v>
      </c>
      <c r="N134" s="26">
        <v>7110</v>
      </c>
      <c r="O134" s="26">
        <v>5541</v>
      </c>
      <c r="P134" s="26">
        <v>5864</v>
      </c>
      <c r="Q134" s="26">
        <v>6503</v>
      </c>
      <c r="R134" s="26">
        <v>6490</v>
      </c>
      <c r="S134" s="26">
        <v>6874</v>
      </c>
      <c r="T134" s="27">
        <v>92715</v>
      </c>
      <c r="U134" s="19">
        <f>_xlfn.XLOOKUP(A134,'חיוב לפי חודשים קלנדריים'!$A:$A, 'חיוב לפי חודשים קלנדריים'!$S:$S)</f>
        <v>47655.419899999994</v>
      </c>
    </row>
    <row r="135" spans="1:21" ht="15" x14ac:dyDescent="0.2">
      <c r="A135" s="20">
        <v>340481069</v>
      </c>
      <c r="B135" s="19" t="s">
        <v>15</v>
      </c>
      <c r="C135" s="19" t="s">
        <v>16</v>
      </c>
      <c r="D135" s="19">
        <v>0</v>
      </c>
      <c r="E135" s="19" t="s">
        <v>19</v>
      </c>
      <c r="F135" s="19" t="s">
        <v>21</v>
      </c>
      <c r="G135" s="19" t="s">
        <v>25</v>
      </c>
      <c r="H135" s="26">
        <v>11632</v>
      </c>
      <c r="I135" s="26">
        <v>9605</v>
      </c>
      <c r="J135" s="26">
        <v>10179</v>
      </c>
      <c r="K135" s="26">
        <v>9033</v>
      </c>
      <c r="L135" s="26">
        <v>8657</v>
      </c>
      <c r="M135" s="26">
        <v>7863</v>
      </c>
      <c r="N135" s="26">
        <v>7819</v>
      </c>
      <c r="O135" s="26">
        <v>8371</v>
      </c>
      <c r="P135" s="26">
        <v>8775</v>
      </c>
      <c r="Q135" s="26">
        <v>9977</v>
      </c>
      <c r="R135" s="26">
        <v>10231</v>
      </c>
      <c r="S135" s="26">
        <v>11212</v>
      </c>
      <c r="T135" s="27">
        <v>113354</v>
      </c>
      <c r="U135" s="19">
        <f>_xlfn.XLOOKUP(A135,'חיוב לפי חודשים קלנדריים'!$A:$A, 'חיוב לפי חודשים קלנדריים'!$S:$S)</f>
        <v>51650.249799999998</v>
      </c>
    </row>
    <row r="136" spans="1:21" ht="15" x14ac:dyDescent="0.2">
      <c r="A136" s="20">
        <v>340481106</v>
      </c>
      <c r="B136" s="19" t="s">
        <v>15</v>
      </c>
      <c r="C136" s="19" t="s">
        <v>16</v>
      </c>
      <c r="D136" s="19" t="s">
        <v>70</v>
      </c>
      <c r="E136" s="19" t="s">
        <v>19</v>
      </c>
      <c r="F136" s="19" t="s">
        <v>21</v>
      </c>
      <c r="G136" s="19" t="s">
        <v>18</v>
      </c>
      <c r="H136" s="26">
        <v>649</v>
      </c>
      <c r="I136" s="26">
        <v>606</v>
      </c>
      <c r="J136" s="26">
        <v>644</v>
      </c>
      <c r="K136" s="26">
        <v>659</v>
      </c>
      <c r="L136" s="26">
        <v>714</v>
      </c>
      <c r="M136" s="26">
        <v>709</v>
      </c>
      <c r="N136" s="26">
        <v>724</v>
      </c>
      <c r="O136" s="26">
        <v>728</v>
      </c>
      <c r="P136" s="26">
        <v>718</v>
      </c>
      <c r="Q136" s="26">
        <v>754</v>
      </c>
      <c r="R136" s="26">
        <v>730</v>
      </c>
      <c r="S136" s="26">
        <v>685</v>
      </c>
      <c r="T136" s="27">
        <v>8320</v>
      </c>
      <c r="U136" s="19">
        <f>_xlfn.XLOOKUP(A136,'חיוב לפי חודשים קלנדריים'!$A:$A, 'חיוב לפי חודשים קלנדריים'!$S:$S)</f>
        <v>3923.6196999999997</v>
      </c>
    </row>
    <row r="137" spans="1:21" ht="15" x14ac:dyDescent="0.2">
      <c r="A137" s="20">
        <v>340481145</v>
      </c>
      <c r="B137" s="19" t="s">
        <v>15</v>
      </c>
      <c r="C137" s="19" t="s">
        <v>16</v>
      </c>
      <c r="D137" s="19">
        <v>0</v>
      </c>
      <c r="E137" s="19" t="s">
        <v>19</v>
      </c>
      <c r="F137" s="19" t="s">
        <v>21</v>
      </c>
      <c r="G137" s="19" t="s">
        <v>25</v>
      </c>
      <c r="H137" s="26">
        <v>36776</v>
      </c>
      <c r="I137" s="26">
        <v>33160</v>
      </c>
      <c r="J137" s="26">
        <v>31724</v>
      </c>
      <c r="K137" s="26">
        <v>26746</v>
      </c>
      <c r="L137" s="26">
        <v>48260</v>
      </c>
      <c r="M137" s="26">
        <v>58648</v>
      </c>
      <c r="N137" s="26">
        <v>39830</v>
      </c>
      <c r="O137" s="26">
        <v>33816</v>
      </c>
      <c r="P137" s="26">
        <v>74014</v>
      </c>
      <c r="Q137" s="26">
        <v>36128</v>
      </c>
      <c r="R137" s="26">
        <v>38394</v>
      </c>
      <c r="S137" s="26">
        <v>36236</v>
      </c>
      <c r="T137" s="27">
        <v>493732</v>
      </c>
      <c r="U137" s="19">
        <f>_xlfn.XLOOKUP(A137,'חיוב לפי חודשים קלנדריים'!$A:$A, 'חיוב לפי חודשים קלנדריים'!$S:$S)</f>
        <v>233059.86929999996</v>
      </c>
    </row>
    <row r="138" spans="1:21" ht="15" x14ac:dyDescent="0.2">
      <c r="A138" s="20">
        <v>340481176</v>
      </c>
      <c r="B138" s="19" t="s">
        <v>15</v>
      </c>
      <c r="C138" s="19" t="s">
        <v>16</v>
      </c>
      <c r="D138" s="19">
        <v>0</v>
      </c>
      <c r="E138" s="19" t="s">
        <v>19</v>
      </c>
      <c r="F138" s="19" t="s">
        <v>21</v>
      </c>
      <c r="G138" s="19" t="s">
        <v>18</v>
      </c>
      <c r="H138" s="26">
        <v>10440</v>
      </c>
      <c r="I138" s="26">
        <v>9227</v>
      </c>
      <c r="J138" s="26">
        <v>9668</v>
      </c>
      <c r="K138" s="26">
        <v>9267</v>
      </c>
      <c r="L138" s="26">
        <v>8696</v>
      </c>
      <c r="M138" s="26">
        <v>8070</v>
      </c>
      <c r="N138" s="26">
        <v>8559</v>
      </c>
      <c r="O138" s="26">
        <v>9009</v>
      </c>
      <c r="P138" s="26">
        <v>9321</v>
      </c>
      <c r="Q138" s="26">
        <v>8696</v>
      </c>
      <c r="R138" s="26">
        <v>10346</v>
      </c>
      <c r="S138" s="26">
        <v>13423</v>
      </c>
      <c r="T138" s="27">
        <v>114722</v>
      </c>
      <c r="U138" s="19">
        <f>_xlfn.XLOOKUP(A138,'חיוב לפי חודשים קלנדריים'!$A:$A, 'חיוב לפי חודשים קלנדריים'!$S:$S)</f>
        <v>51734.669900000008</v>
      </c>
    </row>
    <row r="139" spans="1:21" ht="15" x14ac:dyDescent="0.2">
      <c r="A139" s="20">
        <v>340482249</v>
      </c>
      <c r="B139" s="19" t="s">
        <v>15</v>
      </c>
      <c r="C139" s="19" t="s">
        <v>16</v>
      </c>
      <c r="D139" s="19" t="s">
        <v>75</v>
      </c>
      <c r="E139" s="19" t="s">
        <v>19</v>
      </c>
      <c r="F139" s="19" t="s">
        <v>21</v>
      </c>
      <c r="G139" s="19" t="s">
        <v>18</v>
      </c>
      <c r="H139" s="26">
        <v>9659</v>
      </c>
      <c r="I139" s="26">
        <v>8549</v>
      </c>
      <c r="J139" s="26">
        <v>8326</v>
      </c>
      <c r="K139" s="26">
        <v>7286</v>
      </c>
      <c r="L139" s="26">
        <v>6885</v>
      </c>
      <c r="M139" s="26">
        <v>6300</v>
      </c>
      <c r="N139" s="26">
        <v>6646</v>
      </c>
      <c r="O139" s="26">
        <v>5919</v>
      </c>
      <c r="P139" s="26">
        <v>6143</v>
      </c>
      <c r="Q139" s="26">
        <v>6292</v>
      </c>
      <c r="R139" s="26">
        <v>6915</v>
      </c>
      <c r="S139" s="26">
        <v>6657</v>
      </c>
      <c r="T139" s="27">
        <v>85577</v>
      </c>
      <c r="U139" s="19">
        <f>_xlfn.XLOOKUP(A139,'חיוב לפי חודשים קלנדריים'!$A:$A, 'חיוב לפי חודשים קלנדריים'!$S:$S)</f>
        <v>39148.769699999997</v>
      </c>
    </row>
    <row r="140" spans="1:21" ht="15" x14ac:dyDescent="0.2">
      <c r="A140" s="20">
        <v>340482314</v>
      </c>
      <c r="B140" s="19" t="s">
        <v>15</v>
      </c>
      <c r="C140" s="19" t="s">
        <v>16</v>
      </c>
      <c r="D140" s="19" t="s">
        <v>95</v>
      </c>
      <c r="E140" s="19" t="s">
        <v>19</v>
      </c>
      <c r="F140" s="19" t="s">
        <v>20</v>
      </c>
      <c r="G140" s="19" t="s">
        <v>18</v>
      </c>
      <c r="H140" s="26">
        <v>143.97999999999999</v>
      </c>
      <c r="I140" s="26">
        <v>221.6</v>
      </c>
      <c r="J140" s="26">
        <v>537.09</v>
      </c>
      <c r="K140" s="26">
        <v>1515.85</v>
      </c>
      <c r="L140" s="26">
        <v>1566.38</v>
      </c>
      <c r="M140" s="26">
        <v>1558.92</v>
      </c>
      <c r="N140" s="26">
        <v>1614.06</v>
      </c>
      <c r="O140" s="26">
        <v>1729.56</v>
      </c>
      <c r="P140" s="26">
        <v>1656.75</v>
      </c>
      <c r="Q140" s="26">
        <v>1679.81</v>
      </c>
      <c r="R140" s="26">
        <v>1438.98</v>
      </c>
      <c r="S140" s="26">
        <v>1036.95</v>
      </c>
      <c r="T140" s="27">
        <v>14699.929999999998</v>
      </c>
      <c r="U140" s="19">
        <f>_xlfn.XLOOKUP(A140,'חיוב לפי חודשים קלנדריים'!$A:$A, 'חיוב לפי חודשים קלנדריים'!$S:$S)</f>
        <v>7718.66</v>
      </c>
    </row>
    <row r="141" spans="1:21" ht="15" x14ac:dyDescent="0.2">
      <c r="A141" s="20">
        <v>340482800</v>
      </c>
      <c r="B141" s="19" t="s">
        <v>15</v>
      </c>
      <c r="C141" s="19" t="s">
        <v>16</v>
      </c>
      <c r="D141" s="19" t="s">
        <v>75</v>
      </c>
      <c r="E141" s="19" t="s">
        <v>19</v>
      </c>
      <c r="F141" s="19" t="s">
        <v>21</v>
      </c>
      <c r="G141" s="19" t="s">
        <v>18</v>
      </c>
      <c r="H141" s="26">
        <v>8860</v>
      </c>
      <c r="I141" s="26">
        <v>9433</v>
      </c>
      <c r="J141" s="26">
        <v>9802</v>
      </c>
      <c r="K141" s="26">
        <v>9355</v>
      </c>
      <c r="L141" s="26">
        <v>8712</v>
      </c>
      <c r="M141" s="26">
        <v>7791</v>
      </c>
      <c r="N141" s="26">
        <v>8686</v>
      </c>
      <c r="O141" s="26">
        <v>8507</v>
      </c>
      <c r="P141" s="26">
        <v>9623</v>
      </c>
      <c r="Q141" s="26">
        <v>11230</v>
      </c>
      <c r="R141" s="26">
        <v>11251</v>
      </c>
      <c r="S141" s="26">
        <v>11568</v>
      </c>
      <c r="T141" s="27">
        <v>114818</v>
      </c>
      <c r="U141" s="19">
        <f>_xlfn.XLOOKUP(A141,'חיוב לפי חודשים קלנדריים'!$A:$A, 'חיוב לפי חודשים קלנדריים'!$S:$S)</f>
        <v>58904.059900000007</v>
      </c>
    </row>
    <row r="142" spans="1:21" ht="15" x14ac:dyDescent="0.2">
      <c r="A142" s="20">
        <v>340482853</v>
      </c>
      <c r="B142" s="19" t="s">
        <v>15</v>
      </c>
      <c r="C142" s="19" t="s">
        <v>16</v>
      </c>
      <c r="D142" s="19" t="s">
        <v>96</v>
      </c>
      <c r="E142" s="19" t="s">
        <v>19</v>
      </c>
      <c r="F142" s="19" t="s">
        <v>21</v>
      </c>
      <c r="G142" s="19" t="s">
        <v>25</v>
      </c>
      <c r="H142" s="26">
        <v>15717</v>
      </c>
      <c r="I142" s="26">
        <v>14247</v>
      </c>
      <c r="J142" s="26">
        <v>14252</v>
      </c>
      <c r="K142" s="26">
        <v>12748</v>
      </c>
      <c r="L142" s="26">
        <v>12521</v>
      </c>
      <c r="M142" s="26">
        <v>11013</v>
      </c>
      <c r="N142" s="26">
        <v>12204</v>
      </c>
      <c r="O142" s="26">
        <v>12777</v>
      </c>
      <c r="P142" s="26">
        <v>12741</v>
      </c>
      <c r="Q142" s="26">
        <v>12881</v>
      </c>
      <c r="R142" s="26">
        <v>14802</v>
      </c>
      <c r="S142" s="26">
        <v>15740</v>
      </c>
      <c r="T142" s="27">
        <v>161643</v>
      </c>
      <c r="U142" s="19">
        <f>_xlfn.XLOOKUP(A142,'חיוב לפי חודשים קלנדריים'!$A:$A, 'חיוב לפי חודשים קלנדריים'!$S:$S)</f>
        <v>73148.639900000009</v>
      </c>
    </row>
    <row r="143" spans="1:21" ht="15" x14ac:dyDescent="0.2">
      <c r="A143" s="20">
        <v>340483894</v>
      </c>
      <c r="B143" s="19" t="s">
        <v>15</v>
      </c>
      <c r="C143" s="19" t="s">
        <v>16</v>
      </c>
      <c r="D143" s="19">
        <v>0</v>
      </c>
      <c r="E143" s="19" t="s">
        <v>19</v>
      </c>
      <c r="F143" s="19" t="s">
        <v>21</v>
      </c>
      <c r="G143" s="19" t="s">
        <v>18</v>
      </c>
      <c r="H143" s="26">
        <v>401</v>
      </c>
      <c r="I143" s="26">
        <v>382</v>
      </c>
      <c r="J143" s="26">
        <v>392</v>
      </c>
      <c r="K143" s="26">
        <v>365</v>
      </c>
      <c r="L143" s="26">
        <v>376</v>
      </c>
      <c r="M143" s="26">
        <v>396</v>
      </c>
      <c r="N143" s="26">
        <v>456</v>
      </c>
      <c r="O143" s="26">
        <v>456</v>
      </c>
      <c r="P143" s="26">
        <v>440</v>
      </c>
      <c r="Q143" s="26">
        <v>425</v>
      </c>
      <c r="R143" s="26">
        <v>409</v>
      </c>
      <c r="S143" s="26">
        <v>435</v>
      </c>
      <c r="T143" s="27">
        <v>4933</v>
      </c>
      <c r="U143" s="19">
        <f>_xlfn.XLOOKUP(A143,'חיוב לפי חודשים קלנדריים'!$A:$A, 'חיוב לפי חודשים קלנדריים'!$S:$S)</f>
        <v>2395.8598000000002</v>
      </c>
    </row>
    <row r="144" spans="1:21" ht="15" x14ac:dyDescent="0.2">
      <c r="A144" s="20">
        <v>340484294</v>
      </c>
      <c r="B144" s="19" t="s">
        <v>15</v>
      </c>
      <c r="C144" s="19" t="s">
        <v>16</v>
      </c>
      <c r="D144" s="19" t="s">
        <v>70</v>
      </c>
      <c r="E144" s="19" t="s">
        <v>19</v>
      </c>
      <c r="F144" s="19" t="s">
        <v>21</v>
      </c>
      <c r="G144" s="19" t="s">
        <v>18</v>
      </c>
      <c r="H144" s="26">
        <v>893</v>
      </c>
      <c r="I144" s="26">
        <v>811</v>
      </c>
      <c r="J144" s="26">
        <v>846</v>
      </c>
      <c r="K144" s="26">
        <v>787</v>
      </c>
      <c r="L144" s="26">
        <v>833</v>
      </c>
      <c r="M144" s="26">
        <v>774</v>
      </c>
      <c r="N144" s="26">
        <v>833</v>
      </c>
      <c r="O144" s="26">
        <v>856</v>
      </c>
      <c r="P144" s="26">
        <v>873</v>
      </c>
      <c r="Q144" s="26">
        <v>865</v>
      </c>
      <c r="R144" s="26">
        <v>953</v>
      </c>
      <c r="S144" s="26">
        <v>1013</v>
      </c>
      <c r="T144" s="27">
        <v>10337</v>
      </c>
      <c r="U144" s="19">
        <f>_xlfn.XLOOKUP(A144,'חיוב לפי חודשים קלנדריים'!$A:$A, 'חיוב לפי חודשים קלנדריים'!$S:$S)</f>
        <v>5077.3998000000001</v>
      </c>
    </row>
    <row r="145" spans="1:21" ht="15" x14ac:dyDescent="0.2">
      <c r="A145" s="20">
        <v>340485073</v>
      </c>
      <c r="B145" s="19" t="s">
        <v>15</v>
      </c>
      <c r="C145" s="19" t="s">
        <v>16</v>
      </c>
      <c r="D145" s="19" t="s">
        <v>265</v>
      </c>
      <c r="E145" s="19" t="s">
        <v>19</v>
      </c>
      <c r="F145" s="19" t="s">
        <v>21</v>
      </c>
      <c r="G145" s="19" t="s">
        <v>25</v>
      </c>
      <c r="H145" s="26">
        <v>19085</v>
      </c>
      <c r="I145" s="26">
        <v>16925</v>
      </c>
      <c r="J145" s="26">
        <v>16680</v>
      </c>
      <c r="K145" s="26">
        <v>13725</v>
      </c>
      <c r="L145" s="26">
        <v>28165</v>
      </c>
      <c r="M145" s="26">
        <v>40180</v>
      </c>
      <c r="N145" s="26">
        <v>31075</v>
      </c>
      <c r="O145" s="26">
        <v>21805</v>
      </c>
      <c r="P145" s="26">
        <v>40740</v>
      </c>
      <c r="Q145" s="26">
        <v>19020</v>
      </c>
      <c r="R145" s="26">
        <v>20455</v>
      </c>
      <c r="S145" s="26">
        <v>16550</v>
      </c>
      <c r="T145" s="27">
        <v>284405</v>
      </c>
      <c r="U145" s="19">
        <f>_xlfn.XLOOKUP(A145,'חיוב לפי חודשים קלנדריים'!$A:$A, 'חיוב לפי חודשים קלנדריים'!$S:$S)</f>
        <v>135870.70970000001</v>
      </c>
    </row>
    <row r="146" spans="1:21" ht="15" x14ac:dyDescent="0.2">
      <c r="A146" s="20">
        <v>340485116</v>
      </c>
      <c r="B146" s="19" t="s">
        <v>15</v>
      </c>
      <c r="C146" s="19" t="s">
        <v>16</v>
      </c>
      <c r="D146" s="19">
        <v>0</v>
      </c>
      <c r="E146" s="19" t="s">
        <v>19</v>
      </c>
      <c r="F146" s="19" t="s">
        <v>21</v>
      </c>
      <c r="G146" s="19" t="s">
        <v>25</v>
      </c>
      <c r="H146" s="26">
        <v>6092</v>
      </c>
      <c r="I146" s="26">
        <v>6112</v>
      </c>
      <c r="J146" s="26">
        <v>4408</v>
      </c>
      <c r="K146" s="26">
        <v>4684</v>
      </c>
      <c r="L146" s="26">
        <v>6968</v>
      </c>
      <c r="M146" s="26">
        <v>8536</v>
      </c>
      <c r="N146" s="26">
        <v>11984</v>
      </c>
      <c r="O146" s="26">
        <v>9232</v>
      </c>
      <c r="P146" s="26">
        <v>11760</v>
      </c>
      <c r="Q146" s="26">
        <v>5828</v>
      </c>
      <c r="R146" s="26">
        <v>4924</v>
      </c>
      <c r="S146" s="26">
        <v>5560</v>
      </c>
      <c r="T146" s="27">
        <v>86088</v>
      </c>
      <c r="U146" s="19">
        <f>_xlfn.XLOOKUP(A146,'חיוב לפי חודשים קלנדריים'!$A:$A, 'חיוב לפי חודשים קלנדריים'!$S:$S)</f>
        <v>39098.539900000003</v>
      </c>
    </row>
    <row r="147" spans="1:21" ht="15" x14ac:dyDescent="0.2">
      <c r="A147" s="20">
        <v>340485613</v>
      </c>
      <c r="B147" s="19" t="s">
        <v>15</v>
      </c>
      <c r="C147" s="19" t="s">
        <v>16</v>
      </c>
      <c r="D147" s="19" t="s">
        <v>75</v>
      </c>
      <c r="E147" s="19" t="s">
        <v>19</v>
      </c>
      <c r="F147" s="19" t="s">
        <v>21</v>
      </c>
      <c r="G147" s="19" t="s">
        <v>18</v>
      </c>
      <c r="H147" s="26">
        <v>7974</v>
      </c>
      <c r="I147" s="26">
        <v>6998</v>
      </c>
      <c r="J147" s="26">
        <v>6448</v>
      </c>
      <c r="K147" s="26">
        <v>6265</v>
      </c>
      <c r="L147" s="26">
        <v>6666</v>
      </c>
      <c r="M147" s="26">
        <v>7140</v>
      </c>
      <c r="N147" s="26">
        <v>8197</v>
      </c>
      <c r="O147" s="26">
        <v>7878</v>
      </c>
      <c r="P147" s="26">
        <v>7911</v>
      </c>
      <c r="Q147" s="26">
        <v>6302</v>
      </c>
      <c r="R147" s="26">
        <v>5499</v>
      </c>
      <c r="S147" s="26">
        <v>5274</v>
      </c>
      <c r="T147" s="27">
        <v>82552</v>
      </c>
      <c r="U147" s="19">
        <f>_xlfn.XLOOKUP(A147,'חיוב לפי חודשים קלנדריים'!$A:$A, 'חיוב לפי חודשים קלנדריים'!$S:$S)</f>
        <v>43052.529700000006</v>
      </c>
    </row>
    <row r="148" spans="1:21" ht="15" x14ac:dyDescent="0.2">
      <c r="A148" s="20">
        <v>340485908</v>
      </c>
      <c r="B148" s="19" t="s">
        <v>15</v>
      </c>
      <c r="C148" s="19" t="s">
        <v>16</v>
      </c>
      <c r="D148" s="19" t="s">
        <v>272</v>
      </c>
      <c r="E148" s="19" t="s">
        <v>19</v>
      </c>
      <c r="F148" s="19" t="s">
        <v>21</v>
      </c>
      <c r="G148" s="19" t="s">
        <v>18</v>
      </c>
      <c r="H148" s="26">
        <v>18193</v>
      </c>
      <c r="I148" s="26">
        <v>15119</v>
      </c>
      <c r="J148" s="26">
        <v>14614</v>
      </c>
      <c r="K148" s="26">
        <v>12838</v>
      </c>
      <c r="L148" s="26">
        <v>13607</v>
      </c>
      <c r="M148" s="26">
        <v>13331</v>
      </c>
      <c r="N148" s="26">
        <v>13968</v>
      </c>
      <c r="O148" s="26">
        <v>13855</v>
      </c>
      <c r="P148" s="26">
        <v>13493</v>
      </c>
      <c r="Q148" s="26">
        <v>13321</v>
      </c>
      <c r="R148" s="26">
        <v>13246</v>
      </c>
      <c r="S148" s="26">
        <v>16441</v>
      </c>
      <c r="T148" s="27">
        <v>172026</v>
      </c>
      <c r="U148" s="19">
        <f>_xlfn.XLOOKUP(A148,'חיוב לפי חודשים קלנדריים'!$A:$A, 'חיוב לפי חודשים קלנדריים'!$S:$S)</f>
        <v>89671.369599999991</v>
      </c>
    </row>
    <row r="149" spans="1:21" ht="15" x14ac:dyDescent="0.2">
      <c r="A149" s="20">
        <v>340486433</v>
      </c>
      <c r="B149" s="19" t="s">
        <v>15</v>
      </c>
      <c r="C149" s="19" t="s">
        <v>16</v>
      </c>
      <c r="D149" s="19" t="s">
        <v>17</v>
      </c>
      <c r="E149" s="19" t="s">
        <v>19</v>
      </c>
      <c r="F149" s="19" t="s">
        <v>20</v>
      </c>
      <c r="G149" s="19" t="s">
        <v>18</v>
      </c>
      <c r="H149" s="26">
        <v>523.09</v>
      </c>
      <c r="I149" s="26">
        <v>461.44</v>
      </c>
      <c r="J149" s="26">
        <v>451.58</v>
      </c>
      <c r="K149" s="26">
        <v>429.26</v>
      </c>
      <c r="L149" s="26">
        <v>677.92</v>
      </c>
      <c r="M149" s="26">
        <v>799.28</v>
      </c>
      <c r="N149" s="26">
        <v>416.34</v>
      </c>
      <c r="O149" s="26">
        <v>337.42</v>
      </c>
      <c r="P149" s="26">
        <v>692.68</v>
      </c>
      <c r="Q149" s="26">
        <v>715.77</v>
      </c>
      <c r="R149" s="26">
        <v>567.37</v>
      </c>
      <c r="S149" s="26">
        <v>571.89</v>
      </c>
      <c r="T149" s="27">
        <v>6644.0400000000009</v>
      </c>
      <c r="U149" s="19">
        <f>_xlfn.XLOOKUP(A149,'חיוב לפי חודשים קלנדריים'!$A:$A, 'חיוב לפי חודשים קלנדריים'!$S:$S)</f>
        <v>3483.23</v>
      </c>
    </row>
    <row r="150" spans="1:21" ht="15" x14ac:dyDescent="0.2">
      <c r="A150" s="20">
        <v>340488439</v>
      </c>
      <c r="B150" s="19" t="s">
        <v>15</v>
      </c>
      <c r="C150" s="19" t="s">
        <v>16</v>
      </c>
      <c r="D150" s="19" t="s">
        <v>273</v>
      </c>
      <c r="E150" s="19" t="s">
        <v>19</v>
      </c>
      <c r="F150" s="19" t="s">
        <v>21</v>
      </c>
      <c r="G150" s="19" t="s">
        <v>18</v>
      </c>
      <c r="H150" s="26">
        <v>7843</v>
      </c>
      <c r="I150" s="26">
        <v>6874</v>
      </c>
      <c r="J150" s="26">
        <v>7019</v>
      </c>
      <c r="K150" s="26">
        <v>6648</v>
      </c>
      <c r="L150" s="26">
        <v>6763</v>
      </c>
      <c r="M150" s="26">
        <v>5560</v>
      </c>
      <c r="N150" s="26">
        <v>5534</v>
      </c>
      <c r="O150" s="26">
        <v>5867</v>
      </c>
      <c r="P150" s="26">
        <v>6376</v>
      </c>
      <c r="Q150" s="26">
        <v>7124</v>
      </c>
      <c r="R150" s="26">
        <v>7811</v>
      </c>
      <c r="S150" s="26">
        <v>8672</v>
      </c>
      <c r="T150" s="27">
        <v>82091</v>
      </c>
      <c r="U150" s="19">
        <f>_xlfn.XLOOKUP(A150,'חיוב לפי חודשים קלנדריים'!$A:$A, 'חיוב לפי חודשים קלנדריים'!$S:$S)</f>
        <v>41376.459600000002</v>
      </c>
    </row>
    <row r="151" spans="1:21" ht="15" x14ac:dyDescent="0.2">
      <c r="A151" s="20">
        <v>340488855</v>
      </c>
      <c r="B151" s="19" t="s">
        <v>15</v>
      </c>
      <c r="C151" s="19" t="s">
        <v>16</v>
      </c>
      <c r="D151" s="19">
        <v>0</v>
      </c>
      <c r="E151" s="19" t="s">
        <v>19</v>
      </c>
      <c r="F151" s="19" t="s">
        <v>21</v>
      </c>
      <c r="G151" s="19" t="s">
        <v>25</v>
      </c>
      <c r="H151" s="26">
        <v>32036</v>
      </c>
      <c r="I151" s="26">
        <v>28752</v>
      </c>
      <c r="J151" s="26">
        <v>30880</v>
      </c>
      <c r="K151" s="26">
        <v>29400</v>
      </c>
      <c r="L151" s="26">
        <v>42972</v>
      </c>
      <c r="M151" s="26">
        <v>55124</v>
      </c>
      <c r="N151" s="26">
        <v>59548</v>
      </c>
      <c r="O151" s="26">
        <v>43280</v>
      </c>
      <c r="P151" s="26">
        <v>56432</v>
      </c>
      <c r="Q151" s="26">
        <v>37004</v>
      </c>
      <c r="R151" s="26">
        <v>39932</v>
      </c>
      <c r="S151" s="26">
        <v>32164</v>
      </c>
      <c r="T151" s="27">
        <v>487524</v>
      </c>
      <c r="U151" s="19">
        <f>_xlfn.XLOOKUP(A151,'חיוב לפי חודשים קלנדריים'!$A:$A, 'חיוב לפי חודשים קלנדריים'!$S:$S)</f>
        <v>236382.46959999998</v>
      </c>
    </row>
    <row r="152" spans="1:21" ht="15" x14ac:dyDescent="0.2">
      <c r="A152" s="20">
        <v>340489118</v>
      </c>
      <c r="B152" s="19" t="s">
        <v>15</v>
      </c>
      <c r="C152" s="19" t="s">
        <v>16</v>
      </c>
      <c r="D152" s="19" t="s">
        <v>45</v>
      </c>
      <c r="E152" s="19" t="s">
        <v>19</v>
      </c>
      <c r="F152" s="19" t="s">
        <v>21</v>
      </c>
      <c r="G152" s="19" t="s">
        <v>25</v>
      </c>
      <c r="H152" s="26">
        <v>46270</v>
      </c>
      <c r="I152" s="26">
        <v>44325</v>
      </c>
      <c r="J152" s="26">
        <v>42430</v>
      </c>
      <c r="K152" s="26">
        <v>40275</v>
      </c>
      <c r="L152" s="26">
        <v>39555</v>
      </c>
      <c r="M152" s="26">
        <v>36010</v>
      </c>
      <c r="N152" s="26">
        <v>35735</v>
      </c>
      <c r="O152" s="26">
        <v>33550</v>
      </c>
      <c r="P152" s="26">
        <v>33065</v>
      </c>
      <c r="Q152" s="26">
        <v>35295</v>
      </c>
      <c r="R152" s="26">
        <v>40395</v>
      </c>
      <c r="S152" s="26">
        <v>46195</v>
      </c>
      <c r="T152" s="27">
        <v>473100</v>
      </c>
      <c r="U152" s="19">
        <f>_xlfn.XLOOKUP(A152,'חיוב לפי חודשים קלנדריים'!$A:$A, 'חיוב לפי חודשים קלנדריים'!$S:$S)</f>
        <v>217440.69969999997</v>
      </c>
    </row>
    <row r="153" spans="1:21" ht="15" x14ac:dyDescent="0.2">
      <c r="A153" s="20">
        <v>340489285</v>
      </c>
      <c r="B153" s="19" t="s">
        <v>15</v>
      </c>
      <c r="C153" s="19" t="s">
        <v>16</v>
      </c>
      <c r="D153" s="19" t="s">
        <v>75</v>
      </c>
      <c r="E153" s="19" t="s">
        <v>19</v>
      </c>
      <c r="F153" s="19" t="s">
        <v>21</v>
      </c>
      <c r="G153" s="19" t="s">
        <v>18</v>
      </c>
      <c r="H153" s="26">
        <v>15873</v>
      </c>
      <c r="I153" s="26">
        <v>14000</v>
      </c>
      <c r="J153" s="26">
        <v>13453</v>
      </c>
      <c r="K153" s="26">
        <v>12302</v>
      </c>
      <c r="L153" s="26">
        <v>11431</v>
      </c>
      <c r="M153" s="26">
        <v>10578</v>
      </c>
      <c r="N153" s="26">
        <v>11560</v>
      </c>
      <c r="O153" s="26">
        <v>12430</v>
      </c>
      <c r="P153" s="26">
        <v>13085</v>
      </c>
      <c r="Q153" s="26">
        <v>14711</v>
      </c>
      <c r="R153" s="26">
        <v>14874</v>
      </c>
      <c r="S153" s="26">
        <v>16043</v>
      </c>
      <c r="T153" s="27">
        <v>160340</v>
      </c>
      <c r="U153" s="19">
        <f>_xlfn.XLOOKUP(A153,'חיוב לפי חודשים קלנדריים'!$A:$A, 'חיוב לפי חודשים קלנדריים'!$S:$S)</f>
        <v>82080.709899999987</v>
      </c>
    </row>
    <row r="154" spans="1:21" ht="15" x14ac:dyDescent="0.2">
      <c r="A154" s="20">
        <v>340491845</v>
      </c>
      <c r="B154" s="19" t="s">
        <v>15</v>
      </c>
      <c r="C154" s="19" t="s">
        <v>16</v>
      </c>
      <c r="D154" s="19">
        <v>0</v>
      </c>
      <c r="E154" s="19" t="s">
        <v>19</v>
      </c>
      <c r="F154" s="19" t="s">
        <v>21</v>
      </c>
      <c r="G154" s="19" t="s">
        <v>25</v>
      </c>
      <c r="H154" s="26">
        <v>27684</v>
      </c>
      <c r="I154" s="26">
        <v>25284</v>
      </c>
      <c r="J154" s="26">
        <v>25998</v>
      </c>
      <c r="K154" s="26">
        <v>22044</v>
      </c>
      <c r="L154" s="26">
        <v>43278</v>
      </c>
      <c r="M154" s="26">
        <v>45366</v>
      </c>
      <c r="N154" s="26">
        <v>49206</v>
      </c>
      <c r="O154" s="26">
        <v>28608</v>
      </c>
      <c r="P154" s="26">
        <v>55944</v>
      </c>
      <c r="Q154" s="26">
        <v>25230</v>
      </c>
      <c r="R154" s="26">
        <v>32718</v>
      </c>
      <c r="S154" s="26">
        <v>27192</v>
      </c>
      <c r="T154" s="27">
        <v>408552</v>
      </c>
      <c r="U154" s="19">
        <f>_xlfn.XLOOKUP(A154,'חיוב לפי חודשים קלנדריים'!$A:$A, 'חיוב לפי חודשים קלנדריים'!$S:$S)</f>
        <v>197083.15979999999</v>
      </c>
    </row>
    <row r="155" spans="1:21" ht="15" x14ac:dyDescent="0.2">
      <c r="A155" s="20">
        <v>340492491</v>
      </c>
      <c r="B155" s="19" t="s">
        <v>15</v>
      </c>
      <c r="C155" s="19" t="s">
        <v>16</v>
      </c>
      <c r="D155" s="19" t="s">
        <v>17</v>
      </c>
      <c r="E155" s="19" t="s">
        <v>19</v>
      </c>
      <c r="F155" s="19" t="s">
        <v>21</v>
      </c>
      <c r="G155" s="19" t="s">
        <v>18</v>
      </c>
      <c r="H155" s="26">
        <v>3391</v>
      </c>
      <c r="I155" s="26">
        <v>3292</v>
      </c>
      <c r="J155" s="26">
        <v>2859</v>
      </c>
      <c r="K155" s="26">
        <v>2204</v>
      </c>
      <c r="L155" s="26">
        <v>5256</v>
      </c>
      <c r="M155" s="26">
        <v>7391</v>
      </c>
      <c r="N155" s="26">
        <v>5858</v>
      </c>
      <c r="O155" s="26">
        <v>1840</v>
      </c>
      <c r="P155" s="26">
        <v>8133</v>
      </c>
      <c r="Q155" s="26">
        <v>3369</v>
      </c>
      <c r="R155" s="26">
        <v>3930</v>
      </c>
      <c r="S155" s="26">
        <v>3518</v>
      </c>
      <c r="T155" s="27">
        <v>51041</v>
      </c>
      <c r="U155" s="19">
        <f>_xlfn.XLOOKUP(A155,'חיוב לפי חודשים קלנדריים'!$A:$A, 'חיוב לפי חודשים קלנדריים'!$S:$S)</f>
        <v>22824.309799999999</v>
      </c>
    </row>
    <row r="156" spans="1:21" ht="15" x14ac:dyDescent="0.2">
      <c r="A156" s="20">
        <v>340492892</v>
      </c>
      <c r="B156" s="19" t="s">
        <v>15</v>
      </c>
      <c r="C156" s="19" t="s">
        <v>16</v>
      </c>
      <c r="D156" s="19" t="s">
        <v>17</v>
      </c>
      <c r="E156" s="19" t="s">
        <v>19</v>
      </c>
      <c r="F156" s="19" t="s">
        <v>21</v>
      </c>
      <c r="G156" s="19" t="s">
        <v>18</v>
      </c>
      <c r="H156" s="26">
        <v>3765</v>
      </c>
      <c r="I156" s="26">
        <v>3616</v>
      </c>
      <c r="J156" s="26">
        <v>3393</v>
      </c>
      <c r="K156" s="26">
        <v>2757</v>
      </c>
      <c r="L156" s="26">
        <v>4811</v>
      </c>
      <c r="M156" s="26">
        <v>6803</v>
      </c>
      <c r="N156" s="26">
        <v>6792</v>
      </c>
      <c r="O156" s="26">
        <v>4639</v>
      </c>
      <c r="P156" s="26">
        <v>7177</v>
      </c>
      <c r="Q156" s="26">
        <v>4141</v>
      </c>
      <c r="R156" s="26">
        <v>4301</v>
      </c>
      <c r="S156" s="26">
        <v>3839</v>
      </c>
      <c r="T156" s="27">
        <v>56034</v>
      </c>
      <c r="U156" s="19">
        <f>_xlfn.XLOOKUP(A156,'חיוב לפי חודשים קלנדריים'!$A:$A, 'חיוב לפי חודשים קלנדריים'!$S:$S)</f>
        <v>24802.839900000003</v>
      </c>
    </row>
    <row r="157" spans="1:21" ht="15" x14ac:dyDescent="0.2">
      <c r="A157" s="20">
        <v>340493399</v>
      </c>
      <c r="B157" s="19" t="s">
        <v>15</v>
      </c>
      <c r="C157" s="19" t="s">
        <v>16</v>
      </c>
      <c r="D157" s="19">
        <v>0</v>
      </c>
      <c r="E157" s="19" t="s">
        <v>19</v>
      </c>
      <c r="F157" s="19" t="s">
        <v>21</v>
      </c>
      <c r="G157" s="19" t="s">
        <v>25</v>
      </c>
      <c r="H157" s="26">
        <v>4964</v>
      </c>
      <c r="I157" s="26">
        <v>5072</v>
      </c>
      <c r="J157" s="26">
        <v>3404</v>
      </c>
      <c r="K157" s="26">
        <v>3240</v>
      </c>
      <c r="L157" s="26">
        <v>5460</v>
      </c>
      <c r="M157" s="26">
        <v>6632</v>
      </c>
      <c r="N157" s="26">
        <v>7736</v>
      </c>
      <c r="O157" s="26">
        <v>4268</v>
      </c>
      <c r="P157" s="26">
        <v>8340</v>
      </c>
      <c r="Q157" s="26">
        <v>3340</v>
      </c>
      <c r="R157" s="26">
        <v>5036</v>
      </c>
      <c r="S157" s="26">
        <v>5436</v>
      </c>
      <c r="T157" s="27">
        <v>62928</v>
      </c>
      <c r="U157" s="19">
        <f>_xlfn.XLOOKUP(A157,'חיוב לפי חודשים קלנדריים'!$A:$A, 'חיוב לפי חודשים קלנדריים'!$S:$S)</f>
        <v>31374.299800000004</v>
      </c>
    </row>
    <row r="158" spans="1:21" ht="15" x14ac:dyDescent="0.2">
      <c r="A158" s="20">
        <v>340494743</v>
      </c>
      <c r="B158" s="19" t="s">
        <v>15</v>
      </c>
      <c r="C158" s="19" t="s">
        <v>16</v>
      </c>
      <c r="D158" s="19" t="s">
        <v>41</v>
      </c>
      <c r="E158" s="19" t="s">
        <v>19</v>
      </c>
      <c r="F158" s="19" t="s">
        <v>21</v>
      </c>
      <c r="G158" s="19" t="s">
        <v>18</v>
      </c>
      <c r="H158" s="26">
        <v>18729</v>
      </c>
      <c r="I158" s="26">
        <v>8485</v>
      </c>
      <c r="J158" s="26">
        <v>8711</v>
      </c>
      <c r="K158" s="26">
        <v>11564</v>
      </c>
      <c r="L158" s="26">
        <v>13686</v>
      </c>
      <c r="M158" s="26">
        <v>17610</v>
      </c>
      <c r="N158" s="26">
        <v>19352</v>
      </c>
      <c r="O158" s="26">
        <v>16859</v>
      </c>
      <c r="P158" s="26">
        <v>15392</v>
      </c>
      <c r="Q158" s="26">
        <v>11073</v>
      </c>
      <c r="R158" s="26">
        <v>10368</v>
      </c>
      <c r="S158" s="26">
        <v>8475</v>
      </c>
      <c r="T158" s="27">
        <v>160304</v>
      </c>
      <c r="U158" s="19">
        <f>_xlfn.XLOOKUP(A158,'חיוב לפי חודשים קלנדריים'!$A:$A, 'חיוב לפי חודשים קלנדריים'!$S:$S)</f>
        <v>80883.839799999987</v>
      </c>
    </row>
    <row r="159" spans="1:21" ht="15" x14ac:dyDescent="0.2">
      <c r="A159" s="20">
        <v>340494917</v>
      </c>
      <c r="B159" s="19" t="s">
        <v>15</v>
      </c>
      <c r="C159" s="19" t="s">
        <v>16</v>
      </c>
      <c r="D159" s="19" t="s">
        <v>84</v>
      </c>
      <c r="E159" s="19" t="s">
        <v>19</v>
      </c>
      <c r="F159" s="19" t="s">
        <v>21</v>
      </c>
      <c r="G159" s="19" t="s">
        <v>25</v>
      </c>
      <c r="H159" s="26">
        <v>12695</v>
      </c>
      <c r="I159" s="26">
        <v>10890</v>
      </c>
      <c r="J159" s="26">
        <v>9005</v>
      </c>
      <c r="K159" s="26">
        <v>7950</v>
      </c>
      <c r="L159" s="26">
        <v>7595</v>
      </c>
      <c r="M159" s="26">
        <v>6895</v>
      </c>
      <c r="N159" s="26">
        <v>7335</v>
      </c>
      <c r="O159" s="26">
        <v>7750</v>
      </c>
      <c r="P159" s="26">
        <v>7855</v>
      </c>
      <c r="Q159" s="26">
        <v>8985</v>
      </c>
      <c r="R159" s="26">
        <v>9150</v>
      </c>
      <c r="S159" s="26">
        <v>9575</v>
      </c>
      <c r="T159" s="27">
        <v>105680</v>
      </c>
      <c r="U159" s="19">
        <f>_xlfn.XLOOKUP(A159,'חיוב לפי חודשים קלנדריים'!$A:$A, 'חיוב לפי חודשים קלנדריים'!$S:$S)</f>
        <v>53984.829900000004</v>
      </c>
    </row>
    <row r="160" spans="1:21" ht="15" x14ac:dyDescent="0.2">
      <c r="A160" s="20">
        <v>340494937</v>
      </c>
      <c r="B160" s="19" t="s">
        <v>15</v>
      </c>
      <c r="C160" s="19" t="s">
        <v>16</v>
      </c>
      <c r="D160" s="19" t="s">
        <v>84</v>
      </c>
      <c r="E160" s="19" t="s">
        <v>19</v>
      </c>
      <c r="F160" s="19" t="s">
        <v>21</v>
      </c>
      <c r="G160" s="19" t="s">
        <v>18</v>
      </c>
      <c r="H160" s="26">
        <v>1034</v>
      </c>
      <c r="I160" s="26">
        <v>857</v>
      </c>
      <c r="J160" s="26">
        <v>657</v>
      </c>
      <c r="K160" s="26">
        <v>573</v>
      </c>
      <c r="L160" s="26">
        <v>427</v>
      </c>
      <c r="M160" s="26">
        <v>527</v>
      </c>
      <c r="N160" s="26">
        <v>553</v>
      </c>
      <c r="O160" s="26">
        <v>573</v>
      </c>
      <c r="P160" s="26">
        <v>503</v>
      </c>
      <c r="Q160" s="26">
        <v>506</v>
      </c>
      <c r="R160" s="26">
        <v>528</v>
      </c>
      <c r="S160" s="26">
        <v>576</v>
      </c>
      <c r="T160" s="27">
        <v>7314</v>
      </c>
      <c r="U160" s="19">
        <f>_xlfn.XLOOKUP(A160,'חיוב לפי חודשים קלנדריים'!$A:$A, 'חיוב לפי חודשים קלנדריים'!$S:$S)</f>
        <v>3814.1900000000005</v>
      </c>
    </row>
    <row r="161" spans="1:21" ht="15" x14ac:dyDescent="0.2">
      <c r="A161" s="20">
        <v>340495337</v>
      </c>
      <c r="B161" s="19" t="s">
        <v>15</v>
      </c>
      <c r="C161" s="19" t="s">
        <v>16</v>
      </c>
      <c r="D161" s="19" t="s">
        <v>75</v>
      </c>
      <c r="E161" s="19" t="s">
        <v>19</v>
      </c>
      <c r="F161" s="19" t="s">
        <v>21</v>
      </c>
      <c r="G161" s="19" t="s">
        <v>25</v>
      </c>
      <c r="H161" s="26">
        <v>13540</v>
      </c>
      <c r="I161" s="26">
        <v>11295</v>
      </c>
      <c r="J161" s="26">
        <v>10840</v>
      </c>
      <c r="K161" s="26">
        <v>9850</v>
      </c>
      <c r="L161" s="26">
        <v>8780</v>
      </c>
      <c r="M161" s="26">
        <v>7910</v>
      </c>
      <c r="N161" s="26">
        <v>8110</v>
      </c>
      <c r="O161" s="26">
        <v>9405</v>
      </c>
      <c r="P161" s="26">
        <v>9940</v>
      </c>
      <c r="Q161" s="26">
        <v>11250</v>
      </c>
      <c r="R161" s="26">
        <v>12560</v>
      </c>
      <c r="S161" s="26">
        <v>12875</v>
      </c>
      <c r="T161" s="27">
        <v>126355</v>
      </c>
      <c r="U161" s="19">
        <f>_xlfn.XLOOKUP(A161,'חיוב לפי חודשים קלנדריים'!$A:$A, 'חיוב לפי חודשים קלנדריים'!$S:$S)</f>
        <v>64276.379899999993</v>
      </c>
    </row>
    <row r="162" spans="1:21" ht="15" x14ac:dyDescent="0.2">
      <c r="A162" s="20">
        <v>340495811</v>
      </c>
      <c r="B162" s="19" t="s">
        <v>15</v>
      </c>
      <c r="C162" s="19" t="s">
        <v>16</v>
      </c>
      <c r="D162" s="19" t="s">
        <v>17</v>
      </c>
      <c r="E162" s="19" t="s">
        <v>19</v>
      </c>
      <c r="F162" s="19" t="s">
        <v>21</v>
      </c>
      <c r="G162" s="19" t="s">
        <v>18</v>
      </c>
      <c r="H162" s="26">
        <v>3307</v>
      </c>
      <c r="I162" s="26">
        <v>2919</v>
      </c>
      <c r="J162" s="26">
        <v>3651</v>
      </c>
      <c r="K162" s="26">
        <v>5248</v>
      </c>
      <c r="L162" s="26">
        <v>5592</v>
      </c>
      <c r="M162" s="26">
        <v>6245</v>
      </c>
      <c r="N162" s="26">
        <v>6838</v>
      </c>
      <c r="O162" s="26">
        <v>7492</v>
      </c>
      <c r="P162" s="26">
        <v>6554</v>
      </c>
      <c r="Q162" s="26">
        <v>6259</v>
      </c>
      <c r="R162" s="26">
        <v>4315</v>
      </c>
      <c r="S162" s="26">
        <v>3166</v>
      </c>
      <c r="T162" s="27">
        <v>61586</v>
      </c>
      <c r="U162" s="19">
        <f>_xlfn.XLOOKUP(A162,'חיוב לפי חודשים קלנדריים'!$A:$A, 'חיוב לפי חודשים קלנדריים'!$S:$S)</f>
        <v>30611.509899999997</v>
      </c>
    </row>
    <row r="163" spans="1:21" ht="15" x14ac:dyDescent="0.2">
      <c r="A163" s="20">
        <v>340495825</v>
      </c>
      <c r="B163" s="19" t="s">
        <v>15</v>
      </c>
      <c r="C163" s="19" t="s">
        <v>16</v>
      </c>
      <c r="D163" s="19" t="s">
        <v>17</v>
      </c>
      <c r="E163" s="19" t="s">
        <v>19</v>
      </c>
      <c r="F163" s="19" t="s">
        <v>20</v>
      </c>
      <c r="G163" s="19" t="s">
        <v>25</v>
      </c>
      <c r="H163" s="26">
        <v>1731.89</v>
      </c>
      <c r="I163" s="26">
        <v>1654.03</v>
      </c>
      <c r="J163" s="26">
        <v>1944.33</v>
      </c>
      <c r="K163" s="26">
        <v>3025.28</v>
      </c>
      <c r="L163" s="26">
        <v>3126.12</v>
      </c>
      <c r="M163" s="26">
        <v>9059.91</v>
      </c>
      <c r="N163" s="26">
        <v>10609.07</v>
      </c>
      <c r="O163" s="26">
        <v>11648.26</v>
      </c>
      <c r="P163" s="26">
        <v>10312.11</v>
      </c>
      <c r="Q163" s="26">
        <v>6611.84</v>
      </c>
      <c r="R163" s="26">
        <v>3274</v>
      </c>
      <c r="S163" s="26">
        <v>3069</v>
      </c>
      <c r="T163" s="27">
        <v>66065.84</v>
      </c>
      <c r="U163" s="19">
        <f>_xlfn.XLOOKUP(A163,'חיוב לפי חודשים קלנדריים'!$A:$A, 'חיוב לפי חודשים קלנדריים'!$S:$S)</f>
        <v>34677.320000000007</v>
      </c>
    </row>
    <row r="164" spans="1:21" ht="15" x14ac:dyDescent="0.2">
      <c r="A164" s="20">
        <v>340498825</v>
      </c>
      <c r="B164" s="19" t="s">
        <v>15</v>
      </c>
      <c r="C164" s="19" t="s">
        <v>16</v>
      </c>
      <c r="D164" s="19">
        <v>0</v>
      </c>
      <c r="E164" s="19" t="s">
        <v>19</v>
      </c>
      <c r="F164" s="19" t="s">
        <v>21</v>
      </c>
      <c r="G164" s="19" t="s">
        <v>25</v>
      </c>
      <c r="H164" s="26">
        <v>69750</v>
      </c>
      <c r="I164" s="26">
        <v>63500</v>
      </c>
      <c r="J164" s="26">
        <v>66060</v>
      </c>
      <c r="K164" s="26">
        <v>70470</v>
      </c>
      <c r="L164" s="26">
        <v>97210</v>
      </c>
      <c r="M164" s="26">
        <v>110670</v>
      </c>
      <c r="N164" s="26">
        <v>140690</v>
      </c>
      <c r="O164" s="26">
        <v>124290</v>
      </c>
      <c r="P164" s="26">
        <v>125510</v>
      </c>
      <c r="Q164" s="26">
        <v>86350</v>
      </c>
      <c r="R164" s="26">
        <v>79530</v>
      </c>
      <c r="S164" s="26">
        <v>71630</v>
      </c>
      <c r="T164" s="27">
        <v>1105660</v>
      </c>
      <c r="U164" s="19">
        <f>_xlfn.XLOOKUP(A164,'חיוב לפי חודשים קלנדריים'!$A:$A, 'חיוב לפי חודשים קלנדריים'!$S:$S)</f>
        <v>521776.0098</v>
      </c>
    </row>
    <row r="165" spans="1:21" ht="15" x14ac:dyDescent="0.2">
      <c r="A165" s="20">
        <v>340499272</v>
      </c>
      <c r="B165" s="19" t="s">
        <v>15</v>
      </c>
      <c r="C165" s="19" t="s">
        <v>16</v>
      </c>
      <c r="D165" s="19">
        <v>0</v>
      </c>
      <c r="E165" s="19" t="s">
        <v>19</v>
      </c>
      <c r="F165" s="19" t="s">
        <v>21</v>
      </c>
      <c r="G165" s="19" t="s">
        <v>18</v>
      </c>
      <c r="H165" s="26">
        <v>18051</v>
      </c>
      <c r="I165" s="26">
        <v>15682</v>
      </c>
      <c r="J165" s="26">
        <v>15446</v>
      </c>
      <c r="K165" s="26">
        <v>13570</v>
      </c>
      <c r="L165" s="26">
        <v>12212</v>
      </c>
      <c r="M165" s="26">
        <v>10675</v>
      </c>
      <c r="N165" s="26">
        <v>11126</v>
      </c>
      <c r="O165" s="26">
        <v>10226</v>
      </c>
      <c r="P165" s="26">
        <v>11398</v>
      </c>
      <c r="Q165" s="26">
        <v>11692</v>
      </c>
      <c r="R165" s="26">
        <v>12467</v>
      </c>
      <c r="S165" s="26">
        <v>13472</v>
      </c>
      <c r="T165" s="27">
        <v>156017</v>
      </c>
      <c r="U165" s="19">
        <f>_xlfn.XLOOKUP(A165,'חיוב לפי חודשים קלנדריים'!$A:$A, 'חיוב לפי חודשים קלנדריים'!$S:$S)</f>
        <v>79547.050000000017</v>
      </c>
    </row>
    <row r="166" spans="1:21" ht="15" x14ac:dyDescent="0.2">
      <c r="A166" s="20">
        <v>340499809</v>
      </c>
      <c r="B166" s="19" t="s">
        <v>15</v>
      </c>
      <c r="C166" s="19" t="s">
        <v>16</v>
      </c>
      <c r="D166" s="19" t="s">
        <v>17</v>
      </c>
      <c r="E166" s="19" t="s">
        <v>19</v>
      </c>
      <c r="F166" s="19" t="s">
        <v>20</v>
      </c>
      <c r="G166" s="19" t="s">
        <v>18</v>
      </c>
      <c r="H166" s="26">
        <v>1057.31</v>
      </c>
      <c r="I166" s="26">
        <v>1088.56</v>
      </c>
      <c r="J166" s="26">
        <v>1130.8</v>
      </c>
      <c r="K166" s="26">
        <v>1074.26</v>
      </c>
      <c r="L166" s="26">
        <v>1475.36</v>
      </c>
      <c r="M166" s="26">
        <v>1987.5</v>
      </c>
      <c r="N166" s="26">
        <v>1532.35</v>
      </c>
      <c r="O166" s="26">
        <v>810.42</v>
      </c>
      <c r="P166" s="26">
        <v>1273.99</v>
      </c>
      <c r="Q166" s="26">
        <v>1417.67</v>
      </c>
      <c r="R166" s="26">
        <v>1174.8800000000001</v>
      </c>
      <c r="S166" s="26">
        <v>1096.1600000000001</v>
      </c>
      <c r="T166" s="27">
        <v>15119.259999999998</v>
      </c>
      <c r="U166" s="19">
        <f>_xlfn.XLOOKUP(A166,'חיוב לפי חודשים קלנדריים'!$A:$A, 'חיוב לפי חודשים קלנדריים'!$S:$S)</f>
        <v>7928.1200000000008</v>
      </c>
    </row>
    <row r="167" spans="1:21" ht="15" x14ac:dyDescent="0.2">
      <c r="A167" s="20">
        <v>340501486</v>
      </c>
      <c r="B167" s="19" t="s">
        <v>15</v>
      </c>
      <c r="C167" s="19" t="s">
        <v>16</v>
      </c>
      <c r="D167" s="19" t="s">
        <v>103</v>
      </c>
      <c r="E167" s="19" t="s">
        <v>19</v>
      </c>
      <c r="F167" s="19" t="s">
        <v>21</v>
      </c>
      <c r="G167" s="19" t="s">
        <v>18</v>
      </c>
      <c r="H167" s="26">
        <v>2518</v>
      </c>
      <c r="I167" s="26">
        <v>2562</v>
      </c>
      <c r="J167" s="26">
        <v>1993</v>
      </c>
      <c r="K167" s="26">
        <v>2000</v>
      </c>
      <c r="L167" s="26">
        <v>2071</v>
      </c>
      <c r="M167" s="26">
        <v>4444</v>
      </c>
      <c r="N167" s="26">
        <v>3521</v>
      </c>
      <c r="O167" s="26">
        <v>1490</v>
      </c>
      <c r="P167" s="26">
        <v>3793</v>
      </c>
      <c r="Q167" s="26">
        <v>2228</v>
      </c>
      <c r="R167" s="26">
        <v>1959</v>
      </c>
      <c r="S167" s="26">
        <v>1784</v>
      </c>
      <c r="T167" s="27">
        <v>30363</v>
      </c>
      <c r="U167" s="19">
        <f>_xlfn.XLOOKUP(A167,'חיוב לפי חודשים קלנדריים'!$A:$A, 'חיוב לפי חודשים קלנדריים'!$S:$S)</f>
        <v>14592.419899999999</v>
      </c>
    </row>
    <row r="168" spans="1:21" ht="15" x14ac:dyDescent="0.2">
      <c r="A168" s="20">
        <v>340501590</v>
      </c>
      <c r="B168" s="19" t="s">
        <v>15</v>
      </c>
      <c r="C168" s="19" t="s">
        <v>16</v>
      </c>
      <c r="D168" s="19">
        <v>0</v>
      </c>
      <c r="E168" s="19" t="s">
        <v>19</v>
      </c>
      <c r="F168" s="19" t="s">
        <v>21</v>
      </c>
      <c r="G168" s="19" t="s">
        <v>18</v>
      </c>
      <c r="H168" s="26">
        <v>15690</v>
      </c>
      <c r="I168" s="26">
        <v>13863</v>
      </c>
      <c r="J168" s="26">
        <v>13428</v>
      </c>
      <c r="K168" s="26">
        <v>11516</v>
      </c>
      <c r="L168" s="26">
        <v>10077</v>
      </c>
      <c r="M168" s="26">
        <v>1285</v>
      </c>
      <c r="N168" s="26">
        <v>21885</v>
      </c>
      <c r="O168" s="26">
        <v>11886</v>
      </c>
      <c r="P168" s="26">
        <v>12595</v>
      </c>
      <c r="Q168" s="26">
        <v>13923</v>
      </c>
      <c r="R168" s="26">
        <v>14305</v>
      </c>
      <c r="S168" s="26">
        <v>15636</v>
      </c>
      <c r="T168" s="27">
        <v>156089</v>
      </c>
      <c r="U168" s="19">
        <f>_xlfn.XLOOKUP(A168,'חיוב לפי חודשים קלנדריים'!$A:$A, 'חיוב לפי חודשים קלנדריים'!$S:$S)</f>
        <v>81355.979900000006</v>
      </c>
    </row>
    <row r="169" spans="1:21" ht="15" x14ac:dyDescent="0.2">
      <c r="A169" s="20">
        <v>340502274</v>
      </c>
      <c r="B169" s="19" t="s">
        <v>15</v>
      </c>
      <c r="C169" s="19" t="s">
        <v>16</v>
      </c>
      <c r="D169" s="19">
        <v>0</v>
      </c>
      <c r="E169" s="19" t="s">
        <v>19</v>
      </c>
      <c r="F169" s="19" t="s">
        <v>21</v>
      </c>
      <c r="G169" s="19" t="s">
        <v>25</v>
      </c>
      <c r="H169" s="26">
        <v>27762</v>
      </c>
      <c r="I169" s="26">
        <v>24474</v>
      </c>
      <c r="J169" s="26">
        <v>20442</v>
      </c>
      <c r="K169" s="26">
        <v>15636</v>
      </c>
      <c r="L169" s="26">
        <v>23952</v>
      </c>
      <c r="M169" s="26">
        <v>29439</v>
      </c>
      <c r="N169" s="26">
        <v>15114</v>
      </c>
      <c r="O169" s="26">
        <v>20145</v>
      </c>
      <c r="P169" s="26">
        <v>37830</v>
      </c>
      <c r="Q169" s="26">
        <v>20046</v>
      </c>
      <c r="R169" s="26">
        <v>22980</v>
      </c>
      <c r="S169" s="26">
        <v>22923</v>
      </c>
      <c r="T169" s="27">
        <v>280743</v>
      </c>
      <c r="U169" s="19">
        <f>_xlfn.XLOOKUP(A169,'חיוב לפי חודשים קלנדריים'!$A:$A, 'חיוב לפי חודשים קלנדריים'!$S:$S)</f>
        <v>135838.88989999998</v>
      </c>
    </row>
    <row r="170" spans="1:21" ht="15" x14ac:dyDescent="0.2">
      <c r="A170" s="20">
        <v>340502293</v>
      </c>
      <c r="B170" s="19" t="s">
        <v>15</v>
      </c>
      <c r="C170" s="19" t="s">
        <v>16</v>
      </c>
      <c r="D170" s="19">
        <v>0</v>
      </c>
      <c r="E170" s="19" t="s">
        <v>19</v>
      </c>
      <c r="F170" s="19" t="s">
        <v>21</v>
      </c>
      <c r="G170" s="19" t="s">
        <v>25</v>
      </c>
      <c r="H170" s="26">
        <v>48543</v>
      </c>
      <c r="I170" s="26">
        <v>52325</v>
      </c>
      <c r="J170" s="26">
        <v>57306</v>
      </c>
      <c r="K170" s="26">
        <v>51318</v>
      </c>
      <c r="L170" s="26">
        <v>51502</v>
      </c>
      <c r="M170" s="26">
        <v>57662</v>
      </c>
      <c r="N170" s="26">
        <v>64790</v>
      </c>
      <c r="O170" s="26">
        <v>59384</v>
      </c>
      <c r="P170" s="26">
        <v>57961</v>
      </c>
      <c r="Q170" s="26">
        <v>59121</v>
      </c>
      <c r="R170" s="26">
        <v>42087</v>
      </c>
      <c r="S170" s="26"/>
      <c r="T170" s="27">
        <v>601999</v>
      </c>
      <c r="U170" s="19">
        <f>_xlfn.XLOOKUP(A170,'חיוב לפי חודשים קלנדריים'!$A:$A, 'חיוב לפי חודשים קלנדריים'!$S:$S)</f>
        <v>288195.0294</v>
      </c>
    </row>
    <row r="171" spans="1:21" ht="15" x14ac:dyDescent="0.2">
      <c r="A171" s="20">
        <v>340502428</v>
      </c>
      <c r="B171" s="19" t="s">
        <v>15</v>
      </c>
      <c r="C171" s="19" t="s">
        <v>16</v>
      </c>
      <c r="D171" s="19">
        <v>0</v>
      </c>
      <c r="E171" s="19" t="s">
        <v>19</v>
      </c>
      <c r="F171" s="19" t="s">
        <v>21</v>
      </c>
      <c r="G171" s="19" t="s">
        <v>18</v>
      </c>
      <c r="H171" s="26">
        <v>1089</v>
      </c>
      <c r="I171" s="26">
        <v>943</v>
      </c>
      <c r="J171" s="26">
        <v>953</v>
      </c>
      <c r="K171" s="26">
        <v>906</v>
      </c>
      <c r="L171" s="26">
        <v>939</v>
      </c>
      <c r="M171" s="26">
        <v>895</v>
      </c>
      <c r="N171" s="26">
        <v>918</v>
      </c>
      <c r="O171" s="26">
        <v>908</v>
      </c>
      <c r="P171" s="26">
        <v>631</v>
      </c>
      <c r="Q171" s="26">
        <v>654</v>
      </c>
      <c r="R171" s="26">
        <v>700</v>
      </c>
      <c r="S171" s="26">
        <v>1047</v>
      </c>
      <c r="T171" s="27">
        <v>10583</v>
      </c>
      <c r="U171" s="19">
        <f>_xlfn.XLOOKUP(A171,'חיוב לפי חודשים קלנדריים'!$A:$A, 'חיוב לפי חודשים קלנדריים'!$S:$S)</f>
        <v>4853.2198000000008</v>
      </c>
    </row>
    <row r="172" spans="1:21" ht="15" x14ac:dyDescent="0.2">
      <c r="A172" s="20">
        <v>340503140</v>
      </c>
      <c r="B172" s="19" t="s">
        <v>15</v>
      </c>
      <c r="C172" s="19" t="s">
        <v>16</v>
      </c>
      <c r="D172" s="19" t="s">
        <v>75</v>
      </c>
      <c r="E172" s="19" t="s">
        <v>19</v>
      </c>
      <c r="F172" s="19" t="s">
        <v>21</v>
      </c>
      <c r="G172" s="19" t="s">
        <v>18</v>
      </c>
      <c r="H172" s="26">
        <v>7068</v>
      </c>
      <c r="I172" s="26">
        <v>6514</v>
      </c>
      <c r="J172" s="26">
        <v>5857</v>
      </c>
      <c r="K172" s="26">
        <v>5465</v>
      </c>
      <c r="L172" s="26">
        <v>5710</v>
      </c>
      <c r="M172" s="26">
        <v>4725</v>
      </c>
      <c r="N172" s="26">
        <v>5577</v>
      </c>
      <c r="O172" s="26">
        <v>5698</v>
      </c>
      <c r="P172" s="26">
        <v>5551</v>
      </c>
      <c r="Q172" s="26">
        <v>5469</v>
      </c>
      <c r="R172" s="26">
        <v>5777</v>
      </c>
      <c r="S172" s="26">
        <v>6471</v>
      </c>
      <c r="T172" s="27">
        <v>69882</v>
      </c>
      <c r="U172" s="19">
        <f>_xlfn.XLOOKUP(A172,'חיוב לפי חודשים קלנדריים'!$A:$A, 'חיוב לפי חודשים קלנדריים'!$S:$S)</f>
        <v>36052.189700000003</v>
      </c>
    </row>
    <row r="173" spans="1:21" ht="15" x14ac:dyDescent="0.2">
      <c r="A173" s="20">
        <v>340503711</v>
      </c>
      <c r="B173" s="19" t="s">
        <v>15</v>
      </c>
      <c r="C173" s="19" t="s">
        <v>16</v>
      </c>
      <c r="D173" s="19" t="s">
        <v>274</v>
      </c>
      <c r="E173" s="19" t="s">
        <v>19</v>
      </c>
      <c r="F173" s="19" t="s">
        <v>21</v>
      </c>
      <c r="G173" s="19" t="s">
        <v>25</v>
      </c>
      <c r="H173" s="26">
        <v>41076</v>
      </c>
      <c r="I173" s="26">
        <v>37032</v>
      </c>
      <c r="J173" s="26">
        <v>41396</v>
      </c>
      <c r="K173" s="26">
        <v>42252</v>
      </c>
      <c r="L173" s="26">
        <v>56052</v>
      </c>
      <c r="M173" s="26">
        <v>62380</v>
      </c>
      <c r="N173" s="26">
        <v>77552</v>
      </c>
      <c r="O173" s="26">
        <v>68132</v>
      </c>
      <c r="P173" s="26">
        <v>71948</v>
      </c>
      <c r="Q173" s="26">
        <v>40920</v>
      </c>
      <c r="R173" s="26">
        <v>43144</v>
      </c>
      <c r="S173" s="26">
        <v>37148</v>
      </c>
      <c r="T173" s="27">
        <v>619032</v>
      </c>
      <c r="U173" s="19">
        <f>_xlfn.XLOOKUP(A173,'חיוב לפי חודשים קלנדריים'!$A:$A, 'חיוב לפי חודשים קלנדריים'!$S:$S)</f>
        <v>293810.36980000004</v>
      </c>
    </row>
    <row r="174" spans="1:21" ht="15" x14ac:dyDescent="0.2">
      <c r="A174" s="20">
        <v>340504007</v>
      </c>
      <c r="B174" s="19" t="s">
        <v>15</v>
      </c>
      <c r="C174" s="19" t="s">
        <v>16</v>
      </c>
      <c r="D174" s="19" t="s">
        <v>105</v>
      </c>
      <c r="E174" s="19" t="s">
        <v>19</v>
      </c>
      <c r="F174" s="19" t="s">
        <v>20</v>
      </c>
      <c r="G174" s="19" t="s">
        <v>18</v>
      </c>
      <c r="H174" s="26">
        <v>1406.69</v>
      </c>
      <c r="I174" s="26">
        <v>1508.59</v>
      </c>
      <c r="J174" s="26">
        <v>1707.68</v>
      </c>
      <c r="K174" s="26">
        <v>1819.85</v>
      </c>
      <c r="L174" s="26">
        <v>2106.13</v>
      </c>
      <c r="M174" s="26">
        <v>3512.03</v>
      </c>
      <c r="N174" s="26">
        <v>3509.14</v>
      </c>
      <c r="O174" s="26">
        <v>3009.33</v>
      </c>
      <c r="P174" s="26">
        <v>2769.65</v>
      </c>
      <c r="Q174" s="26">
        <v>2693.55</v>
      </c>
      <c r="R174" s="26">
        <v>2434.69</v>
      </c>
      <c r="S174" s="26">
        <v>2249.3000000000002</v>
      </c>
      <c r="T174" s="27">
        <v>28726.629999999997</v>
      </c>
      <c r="U174" s="19">
        <f>_xlfn.XLOOKUP(A174,'חיוב לפי חודשים קלנדריים'!$A:$A, 'חיוב לפי חודשים קלנדריים'!$S:$S)</f>
        <v>15070.590000000002</v>
      </c>
    </row>
    <row r="175" spans="1:21" ht="15" x14ac:dyDescent="0.2">
      <c r="A175" s="20">
        <v>340504270</v>
      </c>
      <c r="B175" s="19" t="s">
        <v>15</v>
      </c>
      <c r="C175" s="19" t="s">
        <v>16</v>
      </c>
      <c r="D175" s="19" t="s">
        <v>70</v>
      </c>
      <c r="E175" s="19" t="s">
        <v>19</v>
      </c>
      <c r="F175" s="19" t="s">
        <v>21</v>
      </c>
      <c r="G175" s="19" t="s">
        <v>25</v>
      </c>
      <c r="H175" s="26">
        <v>13181</v>
      </c>
      <c r="I175" s="26">
        <v>11410</v>
      </c>
      <c r="J175" s="26">
        <v>11034</v>
      </c>
      <c r="K175" s="26">
        <v>10068</v>
      </c>
      <c r="L175" s="26">
        <v>9411</v>
      </c>
      <c r="M175" s="26">
        <v>8298</v>
      </c>
      <c r="N175" s="26">
        <v>8798</v>
      </c>
      <c r="O175" s="26">
        <v>9710</v>
      </c>
      <c r="P175" s="26">
        <v>7578</v>
      </c>
      <c r="Q175" s="26">
        <v>0</v>
      </c>
      <c r="R175" s="26">
        <v>24848</v>
      </c>
      <c r="S175" s="26">
        <v>12793</v>
      </c>
      <c r="T175" s="27">
        <v>127129</v>
      </c>
      <c r="U175" s="19">
        <f>_xlfn.XLOOKUP(A175,'חיוב לפי חודשים קלנדריים'!$A:$A, 'חיוב לפי חודשים קלנדריים'!$S:$S)</f>
        <v>63853.039700000008</v>
      </c>
    </row>
    <row r="176" spans="1:21" ht="15" x14ac:dyDescent="0.2">
      <c r="A176" s="20">
        <v>340504273</v>
      </c>
      <c r="B176" s="19" t="s">
        <v>15</v>
      </c>
      <c r="C176" s="19" t="s">
        <v>16</v>
      </c>
      <c r="D176" s="19">
        <v>0</v>
      </c>
      <c r="E176" s="19" t="s">
        <v>19</v>
      </c>
      <c r="F176" s="19" t="s">
        <v>21</v>
      </c>
      <c r="G176" s="19" t="s">
        <v>25</v>
      </c>
      <c r="H176" s="26">
        <v>12992</v>
      </c>
      <c r="I176" s="26">
        <v>11004</v>
      </c>
      <c r="J176" s="26">
        <v>10996</v>
      </c>
      <c r="K176" s="26">
        <v>9961</v>
      </c>
      <c r="L176" s="26">
        <v>9518</v>
      </c>
      <c r="M176" s="26">
        <v>8591</v>
      </c>
      <c r="N176" s="26">
        <v>9354</v>
      </c>
      <c r="O176" s="26">
        <v>9729</v>
      </c>
      <c r="P176" s="26">
        <v>10252</v>
      </c>
      <c r="Q176" s="26">
        <v>11508</v>
      </c>
      <c r="R176" s="26">
        <v>12435</v>
      </c>
      <c r="S176" s="26">
        <v>13253</v>
      </c>
      <c r="T176" s="27">
        <v>129593</v>
      </c>
      <c r="U176" s="19">
        <f>_xlfn.XLOOKUP(A176,'חיוב לפי חודשים קלנדריים'!$A:$A, 'חיוב לפי חודשים קלנדריים'!$S:$S)</f>
        <v>66590.259600000005</v>
      </c>
    </row>
    <row r="177" spans="1:21" ht="15" x14ac:dyDescent="0.2">
      <c r="A177" s="20">
        <v>340505076</v>
      </c>
      <c r="B177" s="19" t="s">
        <v>15</v>
      </c>
      <c r="C177" s="19" t="s">
        <v>16</v>
      </c>
      <c r="D177" s="19" t="s">
        <v>84</v>
      </c>
      <c r="E177" s="19" t="s">
        <v>19</v>
      </c>
      <c r="F177" s="19" t="s">
        <v>21</v>
      </c>
      <c r="G177" s="19" t="s">
        <v>25</v>
      </c>
      <c r="H177" s="26">
        <v>4281</v>
      </c>
      <c r="I177" s="26">
        <v>3859</v>
      </c>
      <c r="J177" s="26">
        <v>3867</v>
      </c>
      <c r="K177" s="26">
        <v>3437</v>
      </c>
      <c r="L177" s="26">
        <v>3208</v>
      </c>
      <c r="M177" s="26">
        <v>2906</v>
      </c>
      <c r="N177" s="26">
        <v>2982</v>
      </c>
      <c r="O177" s="26">
        <v>3090</v>
      </c>
      <c r="P177" s="26">
        <v>3438</v>
      </c>
      <c r="Q177" s="26">
        <v>3961</v>
      </c>
      <c r="R177" s="26">
        <v>4033</v>
      </c>
      <c r="S177" s="26">
        <v>4309</v>
      </c>
      <c r="T177" s="27">
        <v>43371</v>
      </c>
      <c r="U177" s="19">
        <f>_xlfn.XLOOKUP(A177,'חיוב לפי חודשים קלנדריים'!$A:$A, 'חיוב לפי חודשים קלנדריים'!$S:$S)</f>
        <v>22282.109899999999</v>
      </c>
    </row>
    <row r="178" spans="1:21" ht="15" x14ac:dyDescent="0.2">
      <c r="A178" s="20">
        <v>340505776</v>
      </c>
      <c r="B178" s="19" t="s">
        <v>15</v>
      </c>
      <c r="C178" s="19" t="s">
        <v>16</v>
      </c>
      <c r="D178" s="19" t="s">
        <v>50</v>
      </c>
      <c r="E178" s="19" t="s">
        <v>19</v>
      </c>
      <c r="F178" s="19" t="s">
        <v>20</v>
      </c>
      <c r="G178" s="19" t="s">
        <v>18</v>
      </c>
      <c r="H178" s="26">
        <v>1368.32</v>
      </c>
      <c r="I178" s="26">
        <v>1372.12</v>
      </c>
      <c r="J178" s="26">
        <v>1444.64</v>
      </c>
      <c r="K178" s="26">
        <v>1308.8499999999999</v>
      </c>
      <c r="L178" s="26">
        <v>1352.48</v>
      </c>
      <c r="M178" s="26">
        <v>1856.51</v>
      </c>
      <c r="N178" s="26">
        <v>1981.29</v>
      </c>
      <c r="O178" s="26">
        <v>1981.74</v>
      </c>
      <c r="P178" s="26">
        <v>1917.88</v>
      </c>
      <c r="Q178" s="26">
        <v>1982.03</v>
      </c>
      <c r="R178" s="26">
        <v>1829.8</v>
      </c>
      <c r="S178" s="26">
        <v>1434.61</v>
      </c>
      <c r="T178" s="27">
        <v>19830.269999999997</v>
      </c>
      <c r="U178" s="19">
        <f>_xlfn.XLOOKUP(A178,'חיוב לפי חודשים קלנדריים'!$A:$A, 'חיוב לפי חודשים קלנדריים'!$S:$S)</f>
        <v>10398.69</v>
      </c>
    </row>
    <row r="179" spans="1:21" ht="15" x14ac:dyDescent="0.2">
      <c r="A179" s="20">
        <v>340509092</v>
      </c>
      <c r="B179" s="19" t="s">
        <v>15</v>
      </c>
      <c r="C179" s="19" t="s">
        <v>16</v>
      </c>
      <c r="D179" s="19" t="s">
        <v>50</v>
      </c>
      <c r="E179" s="19" t="s">
        <v>19</v>
      </c>
      <c r="F179" s="19" t="s">
        <v>20</v>
      </c>
      <c r="G179" s="19" t="s">
        <v>18</v>
      </c>
      <c r="H179" s="26">
        <v>383.22</v>
      </c>
      <c r="I179" s="26">
        <v>324.8</v>
      </c>
      <c r="J179" s="26">
        <v>444.93</v>
      </c>
      <c r="K179" s="26">
        <v>453.28</v>
      </c>
      <c r="L179" s="26">
        <v>795.59</v>
      </c>
      <c r="M179" s="26">
        <v>899.46</v>
      </c>
      <c r="N179" s="26">
        <v>1019.76</v>
      </c>
      <c r="O179" s="26">
        <v>1024.3</v>
      </c>
      <c r="P179" s="26">
        <v>911.42</v>
      </c>
      <c r="Q179" s="26">
        <v>921.92</v>
      </c>
      <c r="R179" s="26">
        <v>315</v>
      </c>
      <c r="S179" s="26">
        <v>325.5</v>
      </c>
      <c r="T179" s="27">
        <v>7819.18</v>
      </c>
      <c r="U179" s="19">
        <f>_xlfn.XLOOKUP(A179,'חיוב לפי חודשים קלנדריים'!$A:$A, 'חיוב לפי חודשים קלנדריים'!$S:$S)</f>
        <v>4102.08</v>
      </c>
    </row>
    <row r="180" spans="1:21" ht="15" x14ac:dyDescent="0.2">
      <c r="A180" s="20">
        <v>340510078</v>
      </c>
      <c r="B180" s="19" t="s">
        <v>15</v>
      </c>
      <c r="C180" s="19" t="s">
        <v>16</v>
      </c>
      <c r="D180" s="19" t="s">
        <v>75</v>
      </c>
      <c r="E180" s="19" t="s">
        <v>19</v>
      </c>
      <c r="F180" s="19" t="s">
        <v>21</v>
      </c>
      <c r="G180" s="19" t="s">
        <v>18</v>
      </c>
      <c r="H180" s="26">
        <v>5049</v>
      </c>
      <c r="I180" s="26">
        <v>4210</v>
      </c>
      <c r="J180" s="26">
        <v>4968</v>
      </c>
      <c r="K180" s="26">
        <v>4368</v>
      </c>
      <c r="L180" s="26">
        <v>3641</v>
      </c>
      <c r="M180" s="26">
        <v>479</v>
      </c>
      <c r="N180" s="26">
        <v>7058</v>
      </c>
      <c r="O180" s="26">
        <v>3671</v>
      </c>
      <c r="P180" s="26">
        <v>3740</v>
      </c>
      <c r="Q180" s="26">
        <v>4250</v>
      </c>
      <c r="R180" s="26">
        <v>4930</v>
      </c>
      <c r="S180" s="26">
        <v>5626</v>
      </c>
      <c r="T180" s="27">
        <v>51990</v>
      </c>
      <c r="U180" s="19">
        <f>_xlfn.XLOOKUP(A180,'חיוב לפי חודשים קלנדריים'!$A:$A, 'חיוב לפי חודשים קלנדריים'!$S:$S)</f>
        <v>23995.089899999999</v>
      </c>
    </row>
    <row r="181" spans="1:21" ht="15" x14ac:dyDescent="0.2">
      <c r="A181" s="20">
        <v>340510334</v>
      </c>
      <c r="B181" s="19" t="s">
        <v>15</v>
      </c>
      <c r="C181" s="19" t="s">
        <v>16</v>
      </c>
      <c r="D181" s="19" t="s">
        <v>275</v>
      </c>
      <c r="E181" s="19" t="s">
        <v>19</v>
      </c>
      <c r="F181" s="19" t="s">
        <v>20</v>
      </c>
      <c r="G181" s="19" t="s">
        <v>18</v>
      </c>
      <c r="H181" s="26">
        <v>1271.97</v>
      </c>
      <c r="I181" s="26">
        <v>1190.26</v>
      </c>
      <c r="J181" s="26">
        <v>1272.1500000000001</v>
      </c>
      <c r="K181" s="26">
        <v>1230.8900000000001</v>
      </c>
      <c r="L181" s="26">
        <v>1272.08</v>
      </c>
      <c r="M181" s="26">
        <v>1231.5</v>
      </c>
      <c r="N181" s="26">
        <v>1272.3</v>
      </c>
      <c r="O181" s="26">
        <v>1271.68</v>
      </c>
      <c r="P181" s="26">
        <v>1231.21</v>
      </c>
      <c r="Q181" s="26">
        <v>1272.3599999999999</v>
      </c>
      <c r="R181" s="26">
        <v>1231.26</v>
      </c>
      <c r="S181" s="26">
        <v>1272.26</v>
      </c>
      <c r="T181" s="27">
        <v>15019.920000000002</v>
      </c>
      <c r="U181" s="19">
        <f>_xlfn.XLOOKUP(A181,'חיוב לפי חודשים קלנדריים'!$A:$A, 'חיוב לפי חודשים קלנדריים'!$S:$S)</f>
        <v>7873.42</v>
      </c>
    </row>
    <row r="182" spans="1:21" ht="15" x14ac:dyDescent="0.2">
      <c r="A182" s="20">
        <v>340511784</v>
      </c>
      <c r="B182" s="19" t="s">
        <v>15</v>
      </c>
      <c r="C182" s="19" t="s">
        <v>16</v>
      </c>
      <c r="D182" s="19" t="s">
        <v>17</v>
      </c>
      <c r="E182" s="19" t="s">
        <v>19</v>
      </c>
      <c r="F182" s="19" t="s">
        <v>20</v>
      </c>
      <c r="G182" s="19" t="s">
        <v>18</v>
      </c>
      <c r="H182" s="26">
        <v>1332.76</v>
      </c>
      <c r="I182" s="26">
        <v>1365.02</v>
      </c>
      <c r="J182" s="26">
        <v>1238</v>
      </c>
      <c r="K182" s="26">
        <v>1021.81</v>
      </c>
      <c r="L182" s="26">
        <v>1273.46</v>
      </c>
      <c r="M182" s="26">
        <v>1565.78</v>
      </c>
      <c r="N182" s="26">
        <v>1618.34</v>
      </c>
      <c r="O182" s="26">
        <v>1618.68</v>
      </c>
      <c r="P182" s="26">
        <v>1462.55</v>
      </c>
      <c r="Q182" s="26">
        <v>1494.78</v>
      </c>
      <c r="R182" s="26">
        <v>1198.32</v>
      </c>
      <c r="S182" s="26">
        <v>1160.2</v>
      </c>
      <c r="T182" s="27">
        <v>16349.7</v>
      </c>
      <c r="U182" s="19">
        <f>_xlfn.XLOOKUP(A182,'חיוב לפי חודשים קלנדריים'!$A:$A, 'חיוב לפי חודשים קלנדריים'!$S:$S)</f>
        <v>8571.11</v>
      </c>
    </row>
    <row r="183" spans="1:21" ht="15" x14ac:dyDescent="0.2">
      <c r="A183" s="20">
        <v>340512592</v>
      </c>
      <c r="B183" s="19" t="s">
        <v>15</v>
      </c>
      <c r="C183" s="19" t="s">
        <v>107</v>
      </c>
      <c r="D183" s="19" t="s">
        <v>70</v>
      </c>
      <c r="E183" s="19" t="s">
        <v>19</v>
      </c>
      <c r="F183" s="19" t="s">
        <v>21</v>
      </c>
      <c r="G183" s="19" t="s">
        <v>18</v>
      </c>
      <c r="H183" s="26">
        <v>571</v>
      </c>
      <c r="I183" s="26">
        <v>530</v>
      </c>
      <c r="J183" s="26">
        <v>542</v>
      </c>
      <c r="K183" s="26">
        <v>536</v>
      </c>
      <c r="L183" s="26">
        <v>568</v>
      </c>
      <c r="M183" s="26">
        <v>536</v>
      </c>
      <c r="N183" s="26">
        <v>587</v>
      </c>
      <c r="O183" s="26">
        <v>617</v>
      </c>
      <c r="P183" s="26">
        <v>618</v>
      </c>
      <c r="Q183" s="26">
        <v>417</v>
      </c>
      <c r="R183" s="26">
        <v>224</v>
      </c>
      <c r="S183" s="26">
        <v>1298</v>
      </c>
      <c r="T183" s="27">
        <v>7044</v>
      </c>
      <c r="U183" s="19">
        <f>_xlfn.XLOOKUP(A183,'חיוב לפי חודשים קלנדריים'!$A:$A, 'חיוב לפי חודשים קלנדריים'!$S:$S)</f>
        <v>3415.8398999999999</v>
      </c>
    </row>
    <row r="184" spans="1:21" ht="15" x14ac:dyDescent="0.2">
      <c r="A184" s="20">
        <v>340513674</v>
      </c>
      <c r="B184" s="19" t="s">
        <v>15</v>
      </c>
      <c r="C184" s="19" t="s">
        <v>16</v>
      </c>
      <c r="D184" s="19">
        <v>0</v>
      </c>
      <c r="E184" s="19" t="s">
        <v>19</v>
      </c>
      <c r="F184" s="19" t="s">
        <v>21</v>
      </c>
      <c r="G184" s="19" t="s">
        <v>25</v>
      </c>
      <c r="H184" s="26">
        <v>9152</v>
      </c>
      <c r="I184" s="26">
        <v>9064</v>
      </c>
      <c r="J184" s="26">
        <v>7224</v>
      </c>
      <c r="K184" s="26">
        <v>6492</v>
      </c>
      <c r="L184" s="26">
        <v>10312</v>
      </c>
      <c r="M184" s="26">
        <v>14932</v>
      </c>
      <c r="N184" s="26">
        <v>22568</v>
      </c>
      <c r="O184" s="26">
        <v>18972</v>
      </c>
      <c r="P184" s="26">
        <v>16884</v>
      </c>
      <c r="Q184" s="26">
        <v>11312</v>
      </c>
      <c r="R184" s="26">
        <v>8636</v>
      </c>
      <c r="S184" s="26">
        <v>8864</v>
      </c>
      <c r="T184" s="27">
        <v>144412</v>
      </c>
      <c r="U184" s="19">
        <f>_xlfn.XLOOKUP(A184,'חיוב לפי חודשים קלנדריים'!$A:$A, 'חיוב לפי חודשים קלנדריים'!$S:$S)</f>
        <v>68583.7</v>
      </c>
    </row>
    <row r="185" spans="1:21" ht="15" x14ac:dyDescent="0.2">
      <c r="A185" s="20">
        <v>340514568</v>
      </c>
      <c r="B185" s="19" t="s">
        <v>15</v>
      </c>
      <c r="C185" s="19" t="s">
        <v>16</v>
      </c>
      <c r="D185" s="19" t="s">
        <v>108</v>
      </c>
      <c r="E185" s="19" t="s">
        <v>19</v>
      </c>
      <c r="F185" s="19" t="s">
        <v>20</v>
      </c>
      <c r="G185" s="19" t="s">
        <v>18</v>
      </c>
      <c r="H185" s="26">
        <v>584.77</v>
      </c>
      <c r="I185" s="26">
        <v>462.33</v>
      </c>
      <c r="J185" s="26">
        <v>546.52</v>
      </c>
      <c r="K185" s="26">
        <v>809.14</v>
      </c>
      <c r="L185" s="26">
        <v>836.11</v>
      </c>
      <c r="M185" s="26">
        <v>1020.16</v>
      </c>
      <c r="N185" s="26">
        <v>1087.71</v>
      </c>
      <c r="O185" s="26">
        <v>1043.29</v>
      </c>
      <c r="P185" s="26">
        <v>966.9</v>
      </c>
      <c r="Q185" s="26">
        <v>822.5</v>
      </c>
      <c r="R185" s="26">
        <v>747.05</v>
      </c>
      <c r="S185" s="26">
        <v>519.25</v>
      </c>
      <c r="T185" s="27">
        <v>9445.73</v>
      </c>
      <c r="U185" s="19">
        <f>_xlfn.XLOOKUP(A185,'חיוב לפי חודשים קלנדריים'!$A:$A, 'חיוב לפי חודשים קלנדריים'!$S:$S)</f>
        <v>4953.9800000000005</v>
      </c>
    </row>
    <row r="186" spans="1:21" ht="15" x14ac:dyDescent="0.2">
      <c r="A186" s="20">
        <v>340514676</v>
      </c>
      <c r="B186" s="19" t="s">
        <v>15</v>
      </c>
      <c r="C186" s="19" t="s">
        <v>16</v>
      </c>
      <c r="D186" s="19">
        <v>0</v>
      </c>
      <c r="E186" s="19" t="s">
        <v>19</v>
      </c>
      <c r="F186" s="19" t="s">
        <v>20</v>
      </c>
      <c r="G186" s="19" t="s">
        <v>18</v>
      </c>
      <c r="H186" s="26">
        <v>271.07</v>
      </c>
      <c r="I186" s="26">
        <v>247.97</v>
      </c>
      <c r="J186" s="26">
        <v>282.47000000000003</v>
      </c>
      <c r="K186" s="26">
        <v>303.97000000000003</v>
      </c>
      <c r="L186" s="26">
        <v>317.63</v>
      </c>
      <c r="M186" s="26">
        <v>330.48</v>
      </c>
      <c r="N186" s="26">
        <v>341.93</v>
      </c>
      <c r="O186" s="26">
        <v>345.95</v>
      </c>
      <c r="P186" s="26">
        <v>334.56</v>
      </c>
      <c r="Q186" s="26">
        <v>345.42</v>
      </c>
      <c r="R186" s="26">
        <v>338.15</v>
      </c>
      <c r="S186" s="26">
        <v>355.41</v>
      </c>
      <c r="T186" s="27">
        <v>3815.0099999999998</v>
      </c>
      <c r="U186" s="19">
        <f>_xlfn.XLOOKUP(A186,'חיוב לפי חודשים קלנדריים'!$A:$A, 'חיוב לפי חודשים קלנדריים'!$S:$S)</f>
        <v>2000.4</v>
      </c>
    </row>
    <row r="187" spans="1:21" ht="15" x14ac:dyDescent="0.2">
      <c r="A187" s="20">
        <v>340517521</v>
      </c>
      <c r="B187" s="19" t="s">
        <v>15</v>
      </c>
      <c r="C187" s="19" t="s">
        <v>16</v>
      </c>
      <c r="D187" s="19" t="s">
        <v>109</v>
      </c>
      <c r="E187" s="19" t="s">
        <v>19</v>
      </c>
      <c r="F187" s="19" t="s">
        <v>21</v>
      </c>
      <c r="G187" s="19" t="s">
        <v>25</v>
      </c>
      <c r="H187" s="26">
        <v>3090</v>
      </c>
      <c r="I187" s="26">
        <v>3170</v>
      </c>
      <c r="J187" s="26">
        <v>3305</v>
      </c>
      <c r="K187" s="26">
        <v>6685</v>
      </c>
      <c r="L187" s="26">
        <v>6065</v>
      </c>
      <c r="M187" s="26">
        <v>9535</v>
      </c>
      <c r="N187" s="26">
        <v>11710</v>
      </c>
      <c r="O187" s="26">
        <v>13825</v>
      </c>
      <c r="P187" s="26">
        <v>10780</v>
      </c>
      <c r="Q187" s="26">
        <v>7380</v>
      </c>
      <c r="R187" s="26">
        <v>3460</v>
      </c>
      <c r="S187" s="26">
        <v>2940</v>
      </c>
      <c r="T187" s="27">
        <v>81945</v>
      </c>
      <c r="U187" s="19">
        <f>_xlfn.XLOOKUP(A187,'חיוב לפי חודשים קלנדריים'!$A:$A, 'חיוב לפי חודשים קלנדריים'!$S:$S)</f>
        <v>42515.429899999996</v>
      </c>
    </row>
    <row r="188" spans="1:21" ht="15" x14ac:dyDescent="0.2">
      <c r="A188" s="20">
        <v>340517813</v>
      </c>
      <c r="B188" s="19" t="s">
        <v>15</v>
      </c>
      <c r="C188" s="19" t="s">
        <v>16</v>
      </c>
      <c r="D188" s="19">
        <v>0</v>
      </c>
      <c r="E188" s="19" t="s">
        <v>19</v>
      </c>
      <c r="F188" s="19" t="s">
        <v>21</v>
      </c>
      <c r="G188" s="19" t="s">
        <v>25</v>
      </c>
      <c r="H188" s="26">
        <v>56240</v>
      </c>
      <c r="I188" s="26">
        <v>50110</v>
      </c>
      <c r="J188" s="26">
        <v>50370</v>
      </c>
      <c r="K188" s="26">
        <v>34040</v>
      </c>
      <c r="L188" s="26">
        <v>71030</v>
      </c>
      <c r="M188" s="26">
        <v>83740</v>
      </c>
      <c r="N188" s="26">
        <v>92330</v>
      </c>
      <c r="O188" s="26">
        <v>46160</v>
      </c>
      <c r="P188" s="26">
        <v>83430</v>
      </c>
      <c r="Q188" s="26">
        <v>41510</v>
      </c>
      <c r="R188" s="26">
        <v>62770</v>
      </c>
      <c r="S188" s="26">
        <v>55650</v>
      </c>
      <c r="T188" s="27">
        <v>727380</v>
      </c>
      <c r="U188" s="19">
        <f>_xlfn.XLOOKUP(A188,'חיוב לפי חודשים קלנדריים'!$A:$A, 'חיוב לפי חודשים קלנדריים'!$S:$S)</f>
        <v>367788.18</v>
      </c>
    </row>
    <row r="189" spans="1:21" ht="15" x14ac:dyDescent="0.2">
      <c r="A189" s="20">
        <v>340518143</v>
      </c>
      <c r="B189" s="19" t="s">
        <v>15</v>
      </c>
      <c r="C189" s="19" t="s">
        <v>16</v>
      </c>
      <c r="D189" s="19" t="s">
        <v>110</v>
      </c>
      <c r="E189" s="19" t="s">
        <v>19</v>
      </c>
      <c r="F189" s="19" t="s">
        <v>21</v>
      </c>
      <c r="G189" s="19" t="s">
        <v>18</v>
      </c>
      <c r="H189" s="26">
        <v>7983</v>
      </c>
      <c r="I189" s="26">
        <v>6714</v>
      </c>
      <c r="J189" s="26">
        <v>7574</v>
      </c>
      <c r="K189" s="26">
        <v>6682</v>
      </c>
      <c r="L189" s="26">
        <v>13213</v>
      </c>
      <c r="M189" s="26">
        <v>15209</v>
      </c>
      <c r="N189" s="26">
        <v>18976</v>
      </c>
      <c r="O189" s="26">
        <v>9481</v>
      </c>
      <c r="P189" s="26">
        <v>16270</v>
      </c>
      <c r="Q189" s="26">
        <v>8642</v>
      </c>
      <c r="R189" s="26">
        <v>9688</v>
      </c>
      <c r="S189" s="26">
        <v>7950</v>
      </c>
      <c r="T189" s="27">
        <v>128382</v>
      </c>
      <c r="U189" s="19">
        <f>_xlfn.XLOOKUP(A189,'חיוב לפי חודשים קלנדריים'!$A:$A, 'חיוב לפי חודשים קלנדריים'!$S:$S)</f>
        <v>61369.629400000005</v>
      </c>
    </row>
    <row r="190" spans="1:21" ht="15" x14ac:dyDescent="0.2">
      <c r="A190" s="20">
        <v>340520782</v>
      </c>
      <c r="B190" s="19" t="s">
        <v>15</v>
      </c>
      <c r="C190" s="19" t="s">
        <v>16</v>
      </c>
      <c r="D190" s="19" t="s">
        <v>276</v>
      </c>
      <c r="E190" s="19" t="s">
        <v>19</v>
      </c>
      <c r="F190" s="19" t="s">
        <v>21</v>
      </c>
      <c r="G190" s="19" t="s">
        <v>25</v>
      </c>
      <c r="H190" s="26">
        <v>10624</v>
      </c>
      <c r="I190" s="26">
        <v>9804</v>
      </c>
      <c r="J190" s="26">
        <v>9088</v>
      </c>
      <c r="K190" s="26">
        <v>8200</v>
      </c>
      <c r="L190" s="26">
        <v>14412</v>
      </c>
      <c r="M190" s="26">
        <v>17060</v>
      </c>
      <c r="N190" s="26">
        <v>15792</v>
      </c>
      <c r="O190" s="26">
        <v>13536</v>
      </c>
      <c r="P190" s="26">
        <v>14808</v>
      </c>
      <c r="Q190" s="26">
        <v>9476</v>
      </c>
      <c r="R190" s="26">
        <v>11864</v>
      </c>
      <c r="S190" s="26">
        <v>9532</v>
      </c>
      <c r="T190" s="27">
        <v>144196</v>
      </c>
      <c r="U190" s="19">
        <f>_xlfn.XLOOKUP(A190,'חיוב לפי חודשים קלנדריים'!$A:$A, 'חיוב לפי חודשים קלנדריים'!$S:$S)</f>
        <v>69685.0196</v>
      </c>
    </row>
    <row r="191" spans="1:21" ht="15" x14ac:dyDescent="0.2">
      <c r="A191" s="20">
        <v>340521045</v>
      </c>
      <c r="B191" s="19" t="s">
        <v>15</v>
      </c>
      <c r="C191" s="19" t="s">
        <v>16</v>
      </c>
      <c r="D191" s="19" t="s">
        <v>275</v>
      </c>
      <c r="E191" s="19" t="s">
        <v>19</v>
      </c>
      <c r="F191" s="19" t="s">
        <v>21</v>
      </c>
      <c r="G191" s="19" t="s">
        <v>18</v>
      </c>
      <c r="H191" s="26">
        <v>428</v>
      </c>
      <c r="I191" s="26">
        <v>405</v>
      </c>
      <c r="J191" s="26">
        <v>415</v>
      </c>
      <c r="K191" s="26">
        <v>316</v>
      </c>
      <c r="L191" s="26">
        <v>646</v>
      </c>
      <c r="M191" s="26">
        <v>851</v>
      </c>
      <c r="N191" s="26">
        <v>562</v>
      </c>
      <c r="O191" s="26">
        <v>200</v>
      </c>
      <c r="P191" s="26">
        <v>957</v>
      </c>
      <c r="Q191" s="26">
        <v>8615</v>
      </c>
      <c r="R191" s="26">
        <v>7313</v>
      </c>
      <c r="S191" s="26">
        <v>9370</v>
      </c>
      <c r="T191" s="27">
        <v>30078</v>
      </c>
      <c r="U191" s="19">
        <f>_xlfn.XLOOKUP(A191,'חיוב לפי חודשים קלנדריים'!$A:$A, 'חיוב לפי חודשים קלנדריים'!$S:$S)</f>
        <v>12390.1898</v>
      </c>
    </row>
    <row r="192" spans="1:21" ht="15" x14ac:dyDescent="0.2">
      <c r="A192" s="20">
        <v>340521057</v>
      </c>
      <c r="B192" s="19" t="s">
        <v>15</v>
      </c>
      <c r="C192" s="19" t="s">
        <v>16</v>
      </c>
      <c r="D192" s="19" t="s">
        <v>275</v>
      </c>
      <c r="E192" s="19" t="s">
        <v>19</v>
      </c>
      <c r="F192" s="19" t="s">
        <v>20</v>
      </c>
      <c r="G192" s="19" t="s">
        <v>18</v>
      </c>
      <c r="H192" s="26">
        <v>363.94</v>
      </c>
      <c r="I192" s="26">
        <v>351.78</v>
      </c>
      <c r="J192" s="26">
        <v>339.53</v>
      </c>
      <c r="K192" s="26">
        <v>285.67</v>
      </c>
      <c r="L192" s="26">
        <v>384.61</v>
      </c>
      <c r="M192" s="26">
        <v>621</v>
      </c>
      <c r="N192" s="26">
        <v>579.6</v>
      </c>
      <c r="O192" s="26">
        <v>427.8</v>
      </c>
      <c r="P192" s="26">
        <v>512.01</v>
      </c>
      <c r="Q192" s="26">
        <v>549.33000000000004</v>
      </c>
      <c r="R192" s="26">
        <v>422.76</v>
      </c>
      <c r="S192" s="26">
        <v>361.87</v>
      </c>
      <c r="T192" s="27">
        <v>5199.9000000000005</v>
      </c>
      <c r="U192" s="19">
        <f>_xlfn.XLOOKUP(A192,'חיוב לפי חודשים קלנדריים'!$A:$A, 'חיוב לפי חודשים קלנדריים'!$S:$S)</f>
        <v>2726.6600000000003</v>
      </c>
    </row>
    <row r="193" spans="1:21" ht="15" x14ac:dyDescent="0.2">
      <c r="A193" s="20">
        <v>340524794</v>
      </c>
      <c r="B193" s="19" t="s">
        <v>15</v>
      </c>
      <c r="C193" s="19" t="s">
        <v>16</v>
      </c>
      <c r="D193" s="19" t="s">
        <v>17</v>
      </c>
      <c r="E193" s="19" t="s">
        <v>19</v>
      </c>
      <c r="F193" s="19" t="s">
        <v>20</v>
      </c>
      <c r="G193" s="19" t="s">
        <v>18</v>
      </c>
      <c r="H193" s="26">
        <v>22</v>
      </c>
      <c r="I193" s="26">
        <v>28.17</v>
      </c>
      <c r="J193" s="26">
        <v>99.96</v>
      </c>
      <c r="K193" s="26">
        <v>112.96</v>
      </c>
      <c r="L193" s="26">
        <v>662.46</v>
      </c>
      <c r="M193" s="26">
        <v>857.14</v>
      </c>
      <c r="N193" s="26">
        <v>1006.75</v>
      </c>
      <c r="O193" s="26">
        <v>997.19</v>
      </c>
      <c r="P193" s="26">
        <v>716.66</v>
      </c>
      <c r="Q193" s="26">
        <v>734.77</v>
      </c>
      <c r="R193" s="26">
        <v>543.38</v>
      </c>
      <c r="S193" s="26">
        <v>561.5</v>
      </c>
      <c r="T193" s="27">
        <v>6342.94</v>
      </c>
      <c r="U193" s="19">
        <f>_xlfn.XLOOKUP(A193,'חיוב לפי חודשים קלנדריים'!$A:$A, 'חיוב לפי חודשים קלנדריים'!$S:$S)</f>
        <v>3331</v>
      </c>
    </row>
    <row r="194" spans="1:21" ht="15" x14ac:dyDescent="0.2">
      <c r="A194" s="20">
        <v>340524895</v>
      </c>
      <c r="B194" s="19" t="s">
        <v>15</v>
      </c>
      <c r="C194" s="19" t="s">
        <v>16</v>
      </c>
      <c r="D194" s="19" t="s">
        <v>70</v>
      </c>
      <c r="E194" s="19" t="s">
        <v>19</v>
      </c>
      <c r="F194" s="19" t="s">
        <v>20</v>
      </c>
      <c r="G194" s="19" t="s">
        <v>18</v>
      </c>
      <c r="H194" s="26">
        <v>666.41</v>
      </c>
      <c r="I194" s="26">
        <v>573.89</v>
      </c>
      <c r="J194" s="26">
        <v>614.05999999999995</v>
      </c>
      <c r="K194" s="26">
        <v>599.55999999999995</v>
      </c>
      <c r="L194" s="26">
        <v>619.54999999999995</v>
      </c>
      <c r="M194" s="26">
        <v>643.55999999999995</v>
      </c>
      <c r="N194" s="26">
        <v>674.1</v>
      </c>
      <c r="O194" s="26">
        <v>674.09</v>
      </c>
      <c r="P194" s="26">
        <v>634.49</v>
      </c>
      <c r="Q194" s="26">
        <v>623.75</v>
      </c>
      <c r="R194" s="26">
        <v>612.96</v>
      </c>
      <c r="S194" s="26">
        <v>671.94</v>
      </c>
      <c r="T194" s="27">
        <v>7608.3600000000006</v>
      </c>
      <c r="U194" s="19">
        <f>_xlfn.XLOOKUP(A194,'חיוב לפי חודשים קלנדריים'!$A:$A, 'חיוב לפי חודשים קלנדריים'!$S:$S)</f>
        <v>3888.0600000000004</v>
      </c>
    </row>
    <row r="195" spans="1:21" ht="15" x14ac:dyDescent="0.2">
      <c r="A195" s="20">
        <v>340527340</v>
      </c>
      <c r="B195" s="19" t="s">
        <v>15</v>
      </c>
      <c r="C195" s="19" t="s">
        <v>16</v>
      </c>
      <c r="D195" s="19" t="s">
        <v>275</v>
      </c>
      <c r="E195" s="19" t="s">
        <v>19</v>
      </c>
      <c r="F195" s="19" t="s">
        <v>21</v>
      </c>
      <c r="G195" s="19" t="s">
        <v>18</v>
      </c>
      <c r="H195" s="26">
        <v>453</v>
      </c>
      <c r="I195" s="26">
        <v>510</v>
      </c>
      <c r="J195" s="26">
        <v>462</v>
      </c>
      <c r="K195" s="26">
        <v>298</v>
      </c>
      <c r="L195" s="26">
        <v>633</v>
      </c>
      <c r="M195" s="26">
        <v>943</v>
      </c>
      <c r="N195" s="26">
        <v>757</v>
      </c>
      <c r="O195" s="26">
        <v>433</v>
      </c>
      <c r="P195" s="26">
        <v>557</v>
      </c>
      <c r="Q195" s="26">
        <v>263</v>
      </c>
      <c r="R195" s="26">
        <v>308</v>
      </c>
      <c r="S195" s="26">
        <v>225</v>
      </c>
      <c r="T195" s="27">
        <v>5842</v>
      </c>
      <c r="U195" s="19">
        <f>_xlfn.XLOOKUP(A195,'חיוב לפי חודשים קלנדריים'!$A:$A, 'חיוב לפי חודשים קלנדריים'!$S:$S)</f>
        <v>2588.6298000000002</v>
      </c>
    </row>
    <row r="196" spans="1:21" ht="15" x14ac:dyDescent="0.2">
      <c r="A196" s="20">
        <v>340527711</v>
      </c>
      <c r="B196" s="19" t="s">
        <v>15</v>
      </c>
      <c r="C196" s="19" t="s">
        <v>16</v>
      </c>
      <c r="D196" s="19" t="s">
        <v>275</v>
      </c>
      <c r="E196" s="19" t="s">
        <v>19</v>
      </c>
      <c r="F196" s="19" t="s">
        <v>21</v>
      </c>
      <c r="G196" s="19" t="s">
        <v>18</v>
      </c>
      <c r="H196" s="26">
        <v>2367</v>
      </c>
      <c r="I196" s="26">
        <v>2268</v>
      </c>
      <c r="J196" s="26">
        <v>2431</v>
      </c>
      <c r="K196" s="26">
        <v>3624</v>
      </c>
      <c r="L196" s="26">
        <v>5485</v>
      </c>
      <c r="M196" s="26">
        <v>6571</v>
      </c>
      <c r="N196" s="26">
        <v>6511</v>
      </c>
      <c r="O196" s="26">
        <v>5021</v>
      </c>
      <c r="P196" s="26">
        <v>4870</v>
      </c>
      <c r="Q196" s="26">
        <v>4958</v>
      </c>
      <c r="R196" s="26">
        <v>4841</v>
      </c>
      <c r="S196" s="26">
        <v>5055</v>
      </c>
      <c r="T196" s="27">
        <v>54002</v>
      </c>
      <c r="U196" s="19">
        <f>_xlfn.XLOOKUP(A196,'חיוב לפי חודשים קלנדריים'!$A:$A, 'חיוב לפי חודשים קלנדריים'!$S:$S)</f>
        <v>27256.5995</v>
      </c>
    </row>
    <row r="197" spans="1:21" ht="15" x14ac:dyDescent="0.2">
      <c r="A197" s="20">
        <v>340527712</v>
      </c>
      <c r="B197" s="19" t="s">
        <v>15</v>
      </c>
      <c r="C197" s="19" t="s">
        <v>16</v>
      </c>
      <c r="D197" s="19">
        <v>0</v>
      </c>
      <c r="E197" s="19" t="s">
        <v>19</v>
      </c>
      <c r="F197" s="19" t="s">
        <v>21</v>
      </c>
      <c r="G197" s="19" t="s">
        <v>18</v>
      </c>
      <c r="H197" s="26">
        <v>378</v>
      </c>
      <c r="I197" s="26">
        <v>350</v>
      </c>
      <c r="J197" s="26">
        <v>371</v>
      </c>
      <c r="K197" s="26">
        <v>355</v>
      </c>
      <c r="L197" s="26">
        <v>362</v>
      </c>
      <c r="M197" s="26">
        <v>336</v>
      </c>
      <c r="N197" s="26">
        <v>355</v>
      </c>
      <c r="O197" s="26">
        <v>360</v>
      </c>
      <c r="P197" s="26">
        <v>351</v>
      </c>
      <c r="Q197" s="26">
        <v>367</v>
      </c>
      <c r="R197" s="26">
        <v>362</v>
      </c>
      <c r="S197" s="26">
        <v>396</v>
      </c>
      <c r="T197" s="27">
        <v>4343</v>
      </c>
      <c r="U197" s="19">
        <f>_xlfn.XLOOKUP(A197,'חיוב לפי חודשים קלנדריים'!$A:$A, 'חיוב לפי חודשים קלנדריים'!$S:$S)</f>
        <v>2062.73</v>
      </c>
    </row>
    <row r="198" spans="1:21" ht="15" x14ac:dyDescent="0.2">
      <c r="A198" s="20">
        <v>340528042</v>
      </c>
      <c r="B198" s="19" t="s">
        <v>15</v>
      </c>
      <c r="C198" s="19" t="s">
        <v>16</v>
      </c>
      <c r="D198" s="19" t="s">
        <v>17</v>
      </c>
      <c r="E198" s="19" t="s">
        <v>19</v>
      </c>
      <c r="F198" s="19" t="s">
        <v>20</v>
      </c>
      <c r="G198" s="19" t="s">
        <v>18</v>
      </c>
      <c r="H198" s="26">
        <v>1588.42</v>
      </c>
      <c r="I198" s="26">
        <v>1513.63</v>
      </c>
      <c r="J198" s="26">
        <v>1302.81</v>
      </c>
      <c r="K198" s="26">
        <v>1171.81</v>
      </c>
      <c r="L198" s="26">
        <v>1958.91</v>
      </c>
      <c r="M198" s="26">
        <v>2352.9299999999998</v>
      </c>
      <c r="N198" s="26">
        <v>1487.27</v>
      </c>
      <c r="O198" s="26">
        <v>1101.05</v>
      </c>
      <c r="P198" s="26">
        <v>1965.63</v>
      </c>
      <c r="Q198" s="26">
        <v>2134.5</v>
      </c>
      <c r="R198" s="26">
        <v>1601.87</v>
      </c>
      <c r="S198" s="26">
        <v>1581.54</v>
      </c>
      <c r="T198" s="27">
        <v>19760.37</v>
      </c>
      <c r="U198" s="19">
        <f>_xlfn.XLOOKUP(A198,'חיוב לפי חודשים קלנדריים'!$A:$A, 'חיוב לפי חודשים קלנדריים'!$S:$S)</f>
        <v>10359.4</v>
      </c>
    </row>
    <row r="199" spans="1:21" ht="15" x14ac:dyDescent="0.2">
      <c r="A199" s="20">
        <v>340528043</v>
      </c>
      <c r="B199" s="19" t="s">
        <v>15</v>
      </c>
      <c r="C199" s="19" t="s">
        <v>16</v>
      </c>
      <c r="D199" s="19" t="s">
        <v>116</v>
      </c>
      <c r="E199" s="19" t="s">
        <v>19</v>
      </c>
      <c r="F199" s="19" t="s">
        <v>20</v>
      </c>
      <c r="G199" s="19" t="s">
        <v>18</v>
      </c>
      <c r="H199" s="26">
        <v>206.84</v>
      </c>
      <c r="I199" s="26">
        <v>184.41</v>
      </c>
      <c r="J199" s="26">
        <v>187.48</v>
      </c>
      <c r="K199" s="26">
        <v>177</v>
      </c>
      <c r="L199" s="26">
        <v>200.52</v>
      </c>
      <c r="M199" s="26">
        <v>221.05</v>
      </c>
      <c r="N199" s="26">
        <v>290.29000000000002</v>
      </c>
      <c r="O199" s="26">
        <v>348.29</v>
      </c>
      <c r="P199" s="26">
        <v>247.58</v>
      </c>
      <c r="Q199" s="26">
        <v>241.61</v>
      </c>
      <c r="R199" s="26">
        <v>228.23</v>
      </c>
      <c r="S199" s="26">
        <v>232.5</v>
      </c>
      <c r="T199" s="27">
        <v>2765.8</v>
      </c>
      <c r="U199" s="19">
        <f>_xlfn.XLOOKUP(A199,'חיוב לפי חודשים קלנדריים'!$A:$A, 'חיוב לפי חודשים קלנדריים'!$S:$S)</f>
        <v>1450.12</v>
      </c>
    </row>
    <row r="200" spans="1:21" ht="15" x14ac:dyDescent="0.2">
      <c r="A200" s="20">
        <v>340528161</v>
      </c>
      <c r="B200" s="19" t="s">
        <v>15</v>
      </c>
      <c r="C200" s="19" t="s">
        <v>16</v>
      </c>
      <c r="D200" s="19">
        <v>0</v>
      </c>
      <c r="E200" s="19" t="s">
        <v>19</v>
      </c>
      <c r="F200" s="19" t="s">
        <v>20</v>
      </c>
      <c r="G200" s="19" t="s">
        <v>18</v>
      </c>
      <c r="H200" s="26">
        <v>317.98</v>
      </c>
      <c r="I200" s="26">
        <v>282.02</v>
      </c>
      <c r="J200" s="26">
        <v>282.12</v>
      </c>
      <c r="K200" s="26">
        <v>262.72000000000003</v>
      </c>
      <c r="L200" s="26">
        <v>313.45</v>
      </c>
      <c r="M200" s="26">
        <v>346.66</v>
      </c>
      <c r="N200" s="26">
        <v>358.96</v>
      </c>
      <c r="O200" s="26">
        <v>359.26</v>
      </c>
      <c r="P200" s="26">
        <v>352.76</v>
      </c>
      <c r="Q200" s="26">
        <v>365.11</v>
      </c>
      <c r="R200" s="26">
        <v>361.56</v>
      </c>
      <c r="S200" s="26">
        <v>375.32</v>
      </c>
      <c r="T200" s="27">
        <v>3977.9200000000005</v>
      </c>
      <c r="U200" s="19">
        <f>_xlfn.XLOOKUP(A200,'חיוב לפי חודשים קלנדריים'!$A:$A, 'חיוב לפי חודשים קלנדריים'!$S:$S)</f>
        <v>2085.42</v>
      </c>
    </row>
    <row r="201" spans="1:21" ht="15" x14ac:dyDescent="0.2">
      <c r="A201" s="20">
        <v>340528874</v>
      </c>
      <c r="B201" s="19" t="s">
        <v>15</v>
      </c>
      <c r="C201" s="19" t="s">
        <v>16</v>
      </c>
      <c r="D201" s="19" t="s">
        <v>117</v>
      </c>
      <c r="E201" s="19" t="s">
        <v>19</v>
      </c>
      <c r="F201" s="19" t="s">
        <v>21</v>
      </c>
      <c r="G201" s="19" t="s">
        <v>18</v>
      </c>
      <c r="H201" s="26">
        <v>9481</v>
      </c>
      <c r="I201" s="26">
        <v>8274</v>
      </c>
      <c r="J201" s="26">
        <v>7986</v>
      </c>
      <c r="K201" s="26">
        <v>7346</v>
      </c>
      <c r="L201" s="26">
        <v>6836</v>
      </c>
      <c r="M201" s="26">
        <v>6450</v>
      </c>
      <c r="N201" s="26">
        <v>4738</v>
      </c>
      <c r="O201" s="26">
        <v>7392</v>
      </c>
      <c r="P201" s="26">
        <v>8029</v>
      </c>
      <c r="Q201" s="26">
        <v>8972</v>
      </c>
      <c r="R201" s="26">
        <v>9354</v>
      </c>
      <c r="S201" s="26">
        <v>9701</v>
      </c>
      <c r="T201" s="27">
        <v>94559</v>
      </c>
      <c r="U201" s="19">
        <f>_xlfn.XLOOKUP(A201,'חיוב לפי חודשים קלנדריים'!$A:$A, 'חיוב לפי חודשים קלנדריים'!$S:$S)</f>
        <v>48676.049700000003</v>
      </c>
    </row>
    <row r="202" spans="1:21" ht="15" x14ac:dyDescent="0.2">
      <c r="A202" s="20">
        <v>340529402</v>
      </c>
      <c r="B202" s="19" t="s">
        <v>15</v>
      </c>
      <c r="C202" s="19" t="s">
        <v>16</v>
      </c>
      <c r="D202" s="19" t="s">
        <v>17</v>
      </c>
      <c r="E202" s="19" t="s">
        <v>19</v>
      </c>
      <c r="F202" s="19" t="s">
        <v>20</v>
      </c>
      <c r="G202" s="19" t="s">
        <v>18</v>
      </c>
      <c r="H202" s="26">
        <v>93.33</v>
      </c>
      <c r="I202" s="26">
        <v>82.6</v>
      </c>
      <c r="J202" s="26">
        <v>77.25</v>
      </c>
      <c r="K202" s="26">
        <v>73.180000000000007</v>
      </c>
      <c r="L202" s="26">
        <v>174.32</v>
      </c>
      <c r="M202" s="26">
        <v>207.77</v>
      </c>
      <c r="N202" s="26">
        <v>297.11</v>
      </c>
      <c r="O202" s="26">
        <v>297.60000000000002</v>
      </c>
      <c r="P202" s="26">
        <v>254.06</v>
      </c>
      <c r="Q202" s="26">
        <v>262.54000000000002</v>
      </c>
      <c r="R202" s="26">
        <v>254.51</v>
      </c>
      <c r="S202" s="26">
        <v>263</v>
      </c>
      <c r="T202" s="27">
        <v>2337.27</v>
      </c>
      <c r="U202" s="19">
        <f>_xlfn.XLOOKUP(A202,'חיוב לפי חודשים קלנדריים'!$A:$A, 'חיוב לפי חודשים קלנדריים'!$S:$S)</f>
        <v>1226.4299999999998</v>
      </c>
    </row>
    <row r="203" spans="1:21" ht="15" x14ac:dyDescent="0.2">
      <c r="A203" s="20">
        <v>340529514</v>
      </c>
      <c r="B203" s="19" t="s">
        <v>15</v>
      </c>
      <c r="C203" s="19" t="s">
        <v>16</v>
      </c>
      <c r="D203" s="19" t="s">
        <v>118</v>
      </c>
      <c r="E203" s="19" t="s">
        <v>19</v>
      </c>
      <c r="F203" s="19" t="s">
        <v>21</v>
      </c>
      <c r="G203" s="19" t="s">
        <v>18</v>
      </c>
      <c r="H203" s="26">
        <v>934</v>
      </c>
      <c r="I203" s="26">
        <v>853</v>
      </c>
      <c r="J203" s="26">
        <v>921</v>
      </c>
      <c r="K203" s="26">
        <v>891</v>
      </c>
      <c r="L203" s="26">
        <v>783</v>
      </c>
      <c r="M203" s="26">
        <v>132</v>
      </c>
      <c r="N203" s="26">
        <v>1799</v>
      </c>
      <c r="O203" s="26">
        <v>910</v>
      </c>
      <c r="P203" s="26">
        <v>886</v>
      </c>
      <c r="Q203" s="26">
        <v>929</v>
      </c>
      <c r="R203" s="26">
        <v>743</v>
      </c>
      <c r="S203" s="26">
        <v>889</v>
      </c>
      <c r="T203" s="27">
        <v>10670</v>
      </c>
      <c r="U203" s="19">
        <f>_xlfn.XLOOKUP(A203,'חיוב לפי חודשים קלנדריים'!$A:$A, 'חיוב לפי חודשים קלנדריים'!$S:$S)</f>
        <v>4714.5999000000002</v>
      </c>
    </row>
    <row r="204" spans="1:21" ht="15" x14ac:dyDescent="0.2">
      <c r="A204" s="20">
        <v>340532528</v>
      </c>
      <c r="B204" s="19" t="s">
        <v>15</v>
      </c>
      <c r="C204" s="19" t="s">
        <v>16</v>
      </c>
      <c r="D204" s="19" t="s">
        <v>275</v>
      </c>
      <c r="E204" s="19" t="s">
        <v>19</v>
      </c>
      <c r="F204" s="19" t="s">
        <v>21</v>
      </c>
      <c r="G204" s="19" t="s">
        <v>18</v>
      </c>
      <c r="H204" s="26">
        <v>553</v>
      </c>
      <c r="I204" s="26">
        <v>415</v>
      </c>
      <c r="J204" s="26">
        <v>437</v>
      </c>
      <c r="K204" s="26">
        <v>298</v>
      </c>
      <c r="L204" s="26">
        <v>1077</v>
      </c>
      <c r="M204" s="26">
        <v>1830</v>
      </c>
      <c r="N204" s="26">
        <v>1067</v>
      </c>
      <c r="O204" s="26">
        <v>393</v>
      </c>
      <c r="P204" s="26">
        <v>1427</v>
      </c>
      <c r="Q204" s="26">
        <v>798</v>
      </c>
      <c r="R204" s="26">
        <v>784</v>
      </c>
      <c r="S204" s="26">
        <v>668</v>
      </c>
      <c r="T204" s="27">
        <v>9747</v>
      </c>
      <c r="U204" s="19">
        <f>_xlfn.XLOOKUP(A204,'חיוב לפי חודשים קלנדריים'!$A:$A, 'חיוב לפי חודשים קלנדריים'!$S:$S)</f>
        <v>4394.91</v>
      </c>
    </row>
    <row r="205" spans="1:21" ht="15" x14ac:dyDescent="0.2">
      <c r="A205" s="20">
        <v>340532535</v>
      </c>
      <c r="B205" s="19" t="s">
        <v>15</v>
      </c>
      <c r="C205" s="19" t="s">
        <v>16</v>
      </c>
      <c r="D205" s="19" t="s">
        <v>275</v>
      </c>
      <c r="E205" s="19" t="s">
        <v>19</v>
      </c>
      <c r="F205" s="19" t="s">
        <v>21</v>
      </c>
      <c r="G205" s="19" t="s">
        <v>18</v>
      </c>
      <c r="H205" s="26">
        <v>11164</v>
      </c>
      <c r="I205" s="26">
        <v>10818</v>
      </c>
      <c r="J205" s="26">
        <v>11977</v>
      </c>
      <c r="K205" s="26">
        <v>11711</v>
      </c>
      <c r="L205" s="26">
        <v>13260</v>
      </c>
      <c r="M205" s="26">
        <v>16102</v>
      </c>
      <c r="N205" s="26">
        <v>16668</v>
      </c>
      <c r="O205" s="26">
        <v>16626</v>
      </c>
      <c r="P205" s="26">
        <v>16371</v>
      </c>
      <c r="Q205" s="26">
        <v>6808</v>
      </c>
      <c r="R205" s="26">
        <v>5281</v>
      </c>
      <c r="S205" s="26">
        <v>5422</v>
      </c>
      <c r="T205" s="27">
        <v>142208</v>
      </c>
      <c r="U205" s="19">
        <f>_xlfn.XLOOKUP(A205,'חיוב לפי חודשים קלנדריים'!$A:$A, 'חיוב לפי חודשים קלנדריים'!$S:$S)</f>
        <v>70750.239600000001</v>
      </c>
    </row>
    <row r="206" spans="1:21" ht="15" x14ac:dyDescent="0.2">
      <c r="A206" s="20">
        <v>340532545</v>
      </c>
      <c r="B206" s="19" t="s">
        <v>15</v>
      </c>
      <c r="C206" s="19" t="s">
        <v>16</v>
      </c>
      <c r="D206" s="19" t="s">
        <v>275</v>
      </c>
      <c r="E206" s="19" t="s">
        <v>19</v>
      </c>
      <c r="F206" s="19" t="s">
        <v>20</v>
      </c>
      <c r="G206" s="19" t="s">
        <v>18</v>
      </c>
      <c r="H206" s="26">
        <v>494.7</v>
      </c>
      <c r="I206" s="26">
        <v>462.1</v>
      </c>
      <c r="J206" s="26">
        <v>494.26</v>
      </c>
      <c r="K206" s="26">
        <v>478.65</v>
      </c>
      <c r="L206" s="26">
        <v>494.43</v>
      </c>
      <c r="M206" s="26">
        <v>478</v>
      </c>
      <c r="N206" s="26">
        <v>494.13</v>
      </c>
      <c r="O206" s="26">
        <v>494.62</v>
      </c>
      <c r="P206" s="26">
        <v>478.3</v>
      </c>
      <c r="Q206" s="26">
        <v>494.17</v>
      </c>
      <c r="R206" s="26">
        <v>478.19</v>
      </c>
      <c r="S206" s="26">
        <v>494.1</v>
      </c>
      <c r="T206" s="27">
        <v>5835.65</v>
      </c>
      <c r="U206" s="19">
        <f>_xlfn.XLOOKUP(A206,'חיוב לפי חודשים קלנדריים'!$A:$A, 'חיוב לפי חודשים קלנדריים'!$S:$S)</f>
        <v>3059.0099999999998</v>
      </c>
    </row>
    <row r="207" spans="1:21" ht="15" x14ac:dyDescent="0.2">
      <c r="A207" s="20">
        <v>340535009</v>
      </c>
      <c r="B207" s="19" t="s">
        <v>15</v>
      </c>
      <c r="C207" s="19" t="s">
        <v>16</v>
      </c>
      <c r="D207" s="19" t="s">
        <v>121</v>
      </c>
      <c r="E207" s="19" t="s">
        <v>19</v>
      </c>
      <c r="F207" s="19" t="s">
        <v>21</v>
      </c>
      <c r="G207" s="19" t="s">
        <v>18</v>
      </c>
      <c r="H207" s="26">
        <v>12853</v>
      </c>
      <c r="I207" s="26">
        <v>12302</v>
      </c>
      <c r="J207" s="26">
        <v>13125</v>
      </c>
      <c r="K207" s="26">
        <v>13603</v>
      </c>
      <c r="L207" s="26">
        <v>16291</v>
      </c>
      <c r="M207" s="26">
        <v>12924</v>
      </c>
      <c r="N207" s="26">
        <v>11920</v>
      </c>
      <c r="O207" s="26">
        <v>10475</v>
      </c>
      <c r="P207" s="26">
        <v>8866</v>
      </c>
      <c r="Q207" s="26">
        <v>11066</v>
      </c>
      <c r="R207" s="26">
        <v>14667</v>
      </c>
      <c r="S207" s="26">
        <v>15741</v>
      </c>
      <c r="T207" s="27">
        <v>153833</v>
      </c>
      <c r="U207" s="19">
        <f>_xlfn.XLOOKUP(A207,'חיוב לפי חודשים קלנדריים'!$A:$A, 'חיוב לפי חודשים קלנדריים'!$S:$S)</f>
        <v>72897.48980000001</v>
      </c>
    </row>
    <row r="208" spans="1:21" ht="15" x14ac:dyDescent="0.2">
      <c r="A208" s="20">
        <v>340535548</v>
      </c>
      <c r="B208" s="19" t="s">
        <v>15</v>
      </c>
      <c r="C208" s="19" t="s">
        <v>16</v>
      </c>
      <c r="D208" s="19" t="s">
        <v>117</v>
      </c>
      <c r="E208" s="19" t="s">
        <v>19</v>
      </c>
      <c r="F208" s="19" t="s">
        <v>20</v>
      </c>
      <c r="G208" s="19" t="s">
        <v>18</v>
      </c>
      <c r="H208" s="26">
        <v>2622.86</v>
      </c>
      <c r="I208" s="26">
        <v>2064.37</v>
      </c>
      <c r="J208" s="26">
        <v>2193.4499999999998</v>
      </c>
      <c r="K208" s="26">
        <v>2069.14</v>
      </c>
      <c r="L208" s="26">
        <v>2138.11</v>
      </c>
      <c r="M208" s="26">
        <v>1763.44</v>
      </c>
      <c r="N208" s="26">
        <v>1742.88</v>
      </c>
      <c r="O208" s="26">
        <v>415.76</v>
      </c>
      <c r="P208" s="26">
        <v>808.66</v>
      </c>
      <c r="Q208" s="26">
        <v>1560.82</v>
      </c>
      <c r="R208" s="26">
        <v>1830.43</v>
      </c>
      <c r="S208" s="26">
        <v>2662.9</v>
      </c>
      <c r="T208" s="27">
        <v>21872.820000000003</v>
      </c>
      <c r="U208" s="19">
        <f>_xlfn.XLOOKUP(A208,'חיוב לפי חודשים קלנדריים'!$A:$A, 'חיוב לפי חודשים קלנדריים'!$S:$S)</f>
        <v>11173.070000000002</v>
      </c>
    </row>
    <row r="209" spans="1:21" ht="15" x14ac:dyDescent="0.2">
      <c r="A209" s="20">
        <v>340537197</v>
      </c>
      <c r="B209" s="19" t="s">
        <v>15</v>
      </c>
      <c r="C209" s="19" t="s">
        <v>16</v>
      </c>
      <c r="D209" s="19" t="s">
        <v>253</v>
      </c>
      <c r="E209" s="19" t="s">
        <v>19</v>
      </c>
      <c r="F209" s="19" t="s">
        <v>20</v>
      </c>
      <c r="G209" s="19" t="s">
        <v>18</v>
      </c>
      <c r="H209" s="26">
        <v>963.79</v>
      </c>
      <c r="I209" s="26">
        <v>779.84</v>
      </c>
      <c r="J209" s="26">
        <v>935.03</v>
      </c>
      <c r="K209" s="26">
        <v>1024.02</v>
      </c>
      <c r="L209" s="26">
        <v>1096.55</v>
      </c>
      <c r="M209" s="26">
        <v>1168</v>
      </c>
      <c r="N209" s="26">
        <v>1217.1300000000001</v>
      </c>
      <c r="O209" s="26">
        <v>1242.06</v>
      </c>
      <c r="P209" s="26">
        <v>1207.31</v>
      </c>
      <c r="Q209" s="26">
        <v>1248.6600000000001</v>
      </c>
      <c r="R209" s="26">
        <v>925.27</v>
      </c>
      <c r="S209" s="26">
        <v>761.08</v>
      </c>
      <c r="T209" s="27">
        <v>12568.74</v>
      </c>
      <c r="U209" s="19">
        <f>_xlfn.XLOOKUP(A209,'חיוב לפי חודשים קלנדריים'!$A:$A, 'חיוב לפי חודשים קלנדריים'!$S:$S)</f>
        <v>6589.71</v>
      </c>
    </row>
    <row r="210" spans="1:21" ht="15" x14ac:dyDescent="0.2">
      <c r="A210" s="20">
        <v>340538286</v>
      </c>
      <c r="B210" s="19" t="s">
        <v>15</v>
      </c>
      <c r="C210" s="19" t="s">
        <v>16</v>
      </c>
      <c r="D210" s="19" t="s">
        <v>254</v>
      </c>
      <c r="E210" s="19" t="s">
        <v>19</v>
      </c>
      <c r="F210" s="19" t="s">
        <v>21</v>
      </c>
      <c r="G210" s="19" t="s">
        <v>18</v>
      </c>
      <c r="H210" s="26">
        <v>10268</v>
      </c>
      <c r="I210" s="26">
        <v>8972</v>
      </c>
      <c r="J210" s="26">
        <v>9639</v>
      </c>
      <c r="K210" s="26">
        <v>9349</v>
      </c>
      <c r="L210" s="26">
        <v>13291</v>
      </c>
      <c r="M210" s="26">
        <v>15858</v>
      </c>
      <c r="N210" s="26">
        <v>16845</v>
      </c>
      <c r="O210" s="26">
        <v>16922</v>
      </c>
      <c r="P210" s="26">
        <v>16318</v>
      </c>
      <c r="Q210" s="26">
        <v>13003</v>
      </c>
      <c r="R210" s="26">
        <v>11279</v>
      </c>
      <c r="S210" s="26">
        <v>10266</v>
      </c>
      <c r="T210" s="27">
        <v>152010</v>
      </c>
      <c r="U210" s="19">
        <f>_xlfn.XLOOKUP(A210,'חיוב לפי חודשים קלנדריים'!$A:$A, 'חיוב לפי חודשים קלנדריים'!$S:$S)</f>
        <v>70854.269900000014</v>
      </c>
    </row>
    <row r="211" spans="1:21" ht="15" x14ac:dyDescent="0.2">
      <c r="A211" s="20">
        <v>340539783</v>
      </c>
      <c r="B211" s="19" t="s">
        <v>15</v>
      </c>
      <c r="C211" s="19" t="s">
        <v>16</v>
      </c>
      <c r="D211" s="19" t="s">
        <v>261</v>
      </c>
      <c r="E211" s="19" t="s">
        <v>19</v>
      </c>
      <c r="F211" s="19" t="s">
        <v>20</v>
      </c>
      <c r="G211" s="19" t="s">
        <v>18</v>
      </c>
      <c r="H211" s="26">
        <v>833.41</v>
      </c>
      <c r="I211" s="26">
        <v>711.76</v>
      </c>
      <c r="J211" s="26">
        <v>696.61</v>
      </c>
      <c r="K211" s="26">
        <v>598.65</v>
      </c>
      <c r="L211" s="26">
        <v>778.3</v>
      </c>
      <c r="M211" s="26">
        <v>1197.5</v>
      </c>
      <c r="N211" s="26">
        <v>1087.3599999999999</v>
      </c>
      <c r="O211" s="26">
        <v>720.57</v>
      </c>
      <c r="P211" s="26">
        <v>1005.56</v>
      </c>
      <c r="Q211" s="26">
        <v>1102.77</v>
      </c>
      <c r="R211" s="26">
        <v>845.65</v>
      </c>
      <c r="S211" s="26">
        <v>721.22</v>
      </c>
      <c r="T211" s="27">
        <v>10299.359999999999</v>
      </c>
      <c r="U211" s="19">
        <f>_xlfn.XLOOKUP(A211,'חיוב לפי חודשים קלנדריים'!$A:$A, 'חיוב לפי חודשים קלנדריים'!$S:$S)</f>
        <v>5399.3600000000006</v>
      </c>
    </row>
    <row r="212" spans="1:21" ht="15" x14ac:dyDescent="0.2">
      <c r="A212" s="20">
        <v>340539905</v>
      </c>
      <c r="B212" s="19" t="s">
        <v>15</v>
      </c>
      <c r="C212" s="19" t="s">
        <v>16</v>
      </c>
      <c r="D212" s="19">
        <v>0</v>
      </c>
      <c r="E212" s="19" t="s">
        <v>19</v>
      </c>
      <c r="F212" s="19" t="s">
        <v>20</v>
      </c>
      <c r="G212" s="19" t="s">
        <v>18</v>
      </c>
      <c r="H212" s="26">
        <v>254.39</v>
      </c>
      <c r="I212" s="26">
        <v>237.43</v>
      </c>
      <c r="J212" s="26">
        <v>251.32</v>
      </c>
      <c r="K212" s="26">
        <v>242.95</v>
      </c>
      <c r="L212" s="26">
        <v>250.75</v>
      </c>
      <c r="M212" s="26">
        <v>242.44</v>
      </c>
      <c r="N212" s="26">
        <v>248.6</v>
      </c>
      <c r="O212" s="26">
        <v>249</v>
      </c>
      <c r="P212" s="26">
        <v>243.97</v>
      </c>
      <c r="Q212" s="26">
        <v>252.1</v>
      </c>
      <c r="R212" s="26">
        <v>273.91000000000003</v>
      </c>
      <c r="S212" s="26">
        <v>286.48</v>
      </c>
      <c r="T212" s="27">
        <v>3033.3399999999997</v>
      </c>
      <c r="U212" s="19">
        <f>_xlfn.XLOOKUP(A212,'חיוב לפי חודשים קלנדריים'!$A:$A, 'חיוב לפי חודשים קלנדריים'!$S:$S)</f>
        <v>1590.0900000000001</v>
      </c>
    </row>
    <row r="213" spans="1:21" ht="15" x14ac:dyDescent="0.2">
      <c r="A213" s="20">
        <v>340540092</v>
      </c>
      <c r="B213" s="19" t="s">
        <v>15</v>
      </c>
      <c r="C213" s="19" t="s">
        <v>16</v>
      </c>
      <c r="D213" s="19">
        <v>0</v>
      </c>
      <c r="E213" s="19" t="s">
        <v>19</v>
      </c>
      <c r="F213" s="19" t="s">
        <v>21</v>
      </c>
      <c r="G213" s="19" t="s">
        <v>25</v>
      </c>
      <c r="H213" s="26">
        <v>5835</v>
      </c>
      <c r="I213" s="26">
        <v>5740</v>
      </c>
      <c r="J213" s="26">
        <v>5815</v>
      </c>
      <c r="K213" s="26">
        <v>4570</v>
      </c>
      <c r="L213" s="26">
        <v>8715</v>
      </c>
      <c r="M213" s="26">
        <v>12845</v>
      </c>
      <c r="N213" s="26">
        <v>9290</v>
      </c>
      <c r="O213" s="26">
        <v>10190</v>
      </c>
      <c r="P213" s="26">
        <v>15500</v>
      </c>
      <c r="Q213" s="26">
        <v>10180</v>
      </c>
      <c r="R213" s="26">
        <v>7550</v>
      </c>
      <c r="S213" s="26">
        <v>7150</v>
      </c>
      <c r="T213" s="27">
        <v>103380</v>
      </c>
      <c r="U213" s="19">
        <f>_xlfn.XLOOKUP(A213,'חיוב לפי חודשים קלנדריים'!$A:$A, 'חיוב לפי חודשים קלנדריים'!$S:$S)</f>
        <v>50159.249800000005</v>
      </c>
    </row>
    <row r="214" spans="1:21" ht="15" x14ac:dyDescent="0.2">
      <c r="A214" s="20">
        <v>340541129</v>
      </c>
      <c r="B214" s="19" t="s">
        <v>15</v>
      </c>
      <c r="C214" s="19" t="s">
        <v>16</v>
      </c>
      <c r="D214" s="19" t="s">
        <v>126</v>
      </c>
      <c r="E214" s="19" t="s">
        <v>19</v>
      </c>
      <c r="F214" s="19" t="s">
        <v>21</v>
      </c>
      <c r="G214" s="19" t="s">
        <v>25</v>
      </c>
      <c r="H214" s="26">
        <v>0</v>
      </c>
      <c r="I214" s="26">
        <v>14290</v>
      </c>
      <c r="J214" s="26">
        <v>14210</v>
      </c>
      <c r="K214" s="26">
        <v>10770</v>
      </c>
      <c r="L214" s="26">
        <v>24070</v>
      </c>
      <c r="M214" s="26">
        <v>32540</v>
      </c>
      <c r="N214" s="26">
        <v>33250</v>
      </c>
      <c r="O214" s="26">
        <v>32850</v>
      </c>
      <c r="P214" s="26">
        <v>42620</v>
      </c>
      <c r="Q214" s="26">
        <v>23220</v>
      </c>
      <c r="R214" s="26">
        <v>19940</v>
      </c>
      <c r="S214" s="26">
        <v>17470</v>
      </c>
      <c r="T214" s="27">
        <v>265230</v>
      </c>
      <c r="U214" s="19">
        <f>_xlfn.XLOOKUP(A214,'חיוב לפי חודשים קלנדריים'!$A:$A, 'חיוב לפי חודשים קלנדריים'!$S:$S)</f>
        <v>132991.9999</v>
      </c>
    </row>
    <row r="215" spans="1:21" ht="15" x14ac:dyDescent="0.2">
      <c r="A215" s="20">
        <v>340541665</v>
      </c>
      <c r="B215" s="19" t="s">
        <v>15</v>
      </c>
      <c r="C215" s="19" t="s">
        <v>16</v>
      </c>
      <c r="D215" s="19" t="s">
        <v>17</v>
      </c>
      <c r="E215" s="19" t="s">
        <v>19</v>
      </c>
      <c r="F215" s="19" t="s">
        <v>21</v>
      </c>
      <c r="G215" s="19" t="s">
        <v>18</v>
      </c>
      <c r="H215" s="26">
        <v>8335</v>
      </c>
      <c r="I215" s="26">
        <v>4618</v>
      </c>
      <c r="J215" s="26">
        <v>4384</v>
      </c>
      <c r="K215" s="26">
        <v>4554</v>
      </c>
      <c r="L215" s="26">
        <v>5617</v>
      </c>
      <c r="M215" s="26">
        <v>6174</v>
      </c>
      <c r="N215" s="26">
        <v>6391</v>
      </c>
      <c r="O215" s="26">
        <v>4576</v>
      </c>
      <c r="P215" s="26">
        <v>7428</v>
      </c>
      <c r="Q215" s="26">
        <v>5454</v>
      </c>
      <c r="R215" s="26">
        <v>5117</v>
      </c>
      <c r="S215" s="26">
        <v>4428</v>
      </c>
      <c r="T215" s="27">
        <v>67076</v>
      </c>
      <c r="U215" s="19">
        <f>_xlfn.XLOOKUP(A215,'חיוב לפי חודשים קלנדריים'!$A:$A, 'חיוב לפי חודשים קלנדריים'!$S:$S)</f>
        <v>31893.599899999994</v>
      </c>
    </row>
    <row r="216" spans="1:21" ht="15" x14ac:dyDescent="0.2">
      <c r="A216" s="20">
        <v>340542000</v>
      </c>
      <c r="B216" s="19" t="s">
        <v>15</v>
      </c>
      <c r="C216" s="19" t="s">
        <v>16</v>
      </c>
      <c r="D216" s="19" t="s">
        <v>127</v>
      </c>
      <c r="E216" s="19" t="s">
        <v>19</v>
      </c>
      <c r="F216" s="19" t="s">
        <v>21</v>
      </c>
      <c r="G216" s="19" t="s">
        <v>18</v>
      </c>
      <c r="H216" s="26">
        <v>3062</v>
      </c>
      <c r="I216" s="26">
        <v>2937</v>
      </c>
      <c r="J216" s="26">
        <v>3367</v>
      </c>
      <c r="K216" s="26">
        <v>3849</v>
      </c>
      <c r="L216" s="26">
        <v>4843</v>
      </c>
      <c r="M216" s="26">
        <v>6789</v>
      </c>
      <c r="N216" s="26">
        <v>6805</v>
      </c>
      <c r="O216" s="26">
        <v>8089</v>
      </c>
      <c r="P216" s="26">
        <v>6645</v>
      </c>
      <c r="Q216" s="26">
        <v>7525</v>
      </c>
      <c r="R216" s="26">
        <v>3965</v>
      </c>
      <c r="S216" s="26">
        <v>3147</v>
      </c>
      <c r="T216" s="27">
        <v>61023</v>
      </c>
      <c r="U216" s="19">
        <f>_xlfn.XLOOKUP(A216,'חיוב לפי חודשים קלנדריים'!$A:$A, 'חיוב לפי חודשים קלנדריים'!$S:$S)</f>
        <v>29964.319799999997</v>
      </c>
    </row>
    <row r="217" spans="1:21" ht="15" x14ac:dyDescent="0.2">
      <c r="A217" s="20">
        <v>340542172</v>
      </c>
      <c r="B217" s="19" t="s">
        <v>15</v>
      </c>
      <c r="C217" s="19" t="s">
        <v>16</v>
      </c>
      <c r="D217" s="19" t="s">
        <v>70</v>
      </c>
      <c r="E217" s="19" t="s">
        <v>19</v>
      </c>
      <c r="F217" s="19" t="s">
        <v>20</v>
      </c>
      <c r="G217" s="19" t="s">
        <v>18</v>
      </c>
      <c r="H217" s="26">
        <v>232.55</v>
      </c>
      <c r="I217" s="26">
        <v>217.5</v>
      </c>
      <c r="J217" s="26">
        <v>227.11</v>
      </c>
      <c r="K217" s="26">
        <v>216.92</v>
      </c>
      <c r="L217" s="26">
        <v>225.89</v>
      </c>
      <c r="M217" s="26">
        <v>220.18</v>
      </c>
      <c r="N217" s="26">
        <v>228.14</v>
      </c>
      <c r="O217" s="26">
        <v>228.3</v>
      </c>
      <c r="P217" s="26">
        <v>220.74</v>
      </c>
      <c r="Q217" s="26">
        <v>228.1</v>
      </c>
      <c r="R217" s="26">
        <v>250.17</v>
      </c>
      <c r="S217" s="26">
        <v>261.89</v>
      </c>
      <c r="T217" s="27">
        <v>2757.49</v>
      </c>
      <c r="U217" s="19">
        <f>_xlfn.XLOOKUP(A217,'חיוב לפי חודשים קלנדריים'!$A:$A, 'חיוב לפי חודשים קלנדריים'!$S:$S)</f>
        <v>1445.4499999999998</v>
      </c>
    </row>
    <row r="218" spans="1:21" ht="15" x14ac:dyDescent="0.2">
      <c r="A218" s="20">
        <v>340544597</v>
      </c>
      <c r="B218" s="19" t="s">
        <v>15</v>
      </c>
      <c r="C218" s="19" t="s">
        <v>16</v>
      </c>
      <c r="D218" s="19" t="s">
        <v>128</v>
      </c>
      <c r="E218" s="19" t="s">
        <v>19</v>
      </c>
      <c r="F218" s="19" t="s">
        <v>20</v>
      </c>
      <c r="G218" s="19" t="s">
        <v>18</v>
      </c>
      <c r="H218" s="26">
        <v>201.93</v>
      </c>
      <c r="I218" s="26">
        <v>189.61</v>
      </c>
      <c r="J218" s="26">
        <v>200.57</v>
      </c>
      <c r="K218" s="26">
        <v>193.12</v>
      </c>
      <c r="L218" s="26">
        <v>200.52</v>
      </c>
      <c r="M218" s="26">
        <v>194.73</v>
      </c>
      <c r="N218" s="26">
        <v>201.01</v>
      </c>
      <c r="O218" s="26">
        <v>200.92</v>
      </c>
      <c r="P218" s="26">
        <v>202.06</v>
      </c>
      <c r="Q218" s="26">
        <v>210.28</v>
      </c>
      <c r="R218" s="26">
        <v>228.74</v>
      </c>
      <c r="S218" s="26">
        <v>240.38</v>
      </c>
      <c r="T218" s="27">
        <v>2463.87</v>
      </c>
      <c r="U218" s="19">
        <f>_xlfn.XLOOKUP(A218,'חיוב לפי חודשים קלנדריים'!$A:$A, 'חיוב לפי חודשים קלנדריים'!$S:$S)</f>
        <v>1259.18</v>
      </c>
    </row>
    <row r="219" spans="1:21" ht="15" x14ac:dyDescent="0.2">
      <c r="A219" s="20">
        <v>340546539</v>
      </c>
      <c r="B219" s="19" t="s">
        <v>15</v>
      </c>
      <c r="C219" s="19" t="s">
        <v>16</v>
      </c>
      <c r="D219" s="19" t="s">
        <v>126</v>
      </c>
      <c r="E219" s="19" t="s">
        <v>19</v>
      </c>
      <c r="F219" s="19" t="s">
        <v>21</v>
      </c>
      <c r="G219" s="19" t="s">
        <v>25</v>
      </c>
      <c r="H219" s="26">
        <v>3735</v>
      </c>
      <c r="I219" s="26">
        <v>3770</v>
      </c>
      <c r="J219" s="26">
        <v>3390</v>
      </c>
      <c r="K219" s="26">
        <v>3685</v>
      </c>
      <c r="L219" s="26">
        <v>4940</v>
      </c>
      <c r="M219" s="26">
        <v>6160</v>
      </c>
      <c r="N219" s="26">
        <v>6565</v>
      </c>
      <c r="O219" s="26">
        <v>5135</v>
      </c>
      <c r="P219" s="26">
        <v>10495</v>
      </c>
      <c r="Q219" s="26">
        <v>5140</v>
      </c>
      <c r="R219" s="26">
        <v>6315</v>
      </c>
      <c r="S219" s="26">
        <v>5665</v>
      </c>
      <c r="T219" s="27">
        <v>64995</v>
      </c>
      <c r="U219" s="19">
        <f>_xlfn.XLOOKUP(A219,'חיוב לפי חודשים קלנדריים'!$A:$A, 'חיוב לפי חודשים קלנדריים'!$S:$S)</f>
        <v>31002.619800000004</v>
      </c>
    </row>
    <row r="220" spans="1:21" ht="15" x14ac:dyDescent="0.2">
      <c r="A220" s="20">
        <v>340546549</v>
      </c>
      <c r="B220" s="19" t="s">
        <v>15</v>
      </c>
      <c r="C220" s="19" t="s">
        <v>16</v>
      </c>
      <c r="D220" s="19" t="s">
        <v>126</v>
      </c>
      <c r="E220" s="19" t="s">
        <v>19</v>
      </c>
      <c r="F220" s="19" t="s">
        <v>21</v>
      </c>
      <c r="G220" s="19" t="s">
        <v>25</v>
      </c>
      <c r="H220" s="26">
        <v>21515</v>
      </c>
      <c r="I220" s="26">
        <v>20650</v>
      </c>
      <c r="J220" s="26">
        <v>19440</v>
      </c>
      <c r="K220" s="26">
        <v>16810</v>
      </c>
      <c r="L220" s="26">
        <v>32510</v>
      </c>
      <c r="M220" s="26">
        <v>43170</v>
      </c>
      <c r="N220" s="26">
        <v>47685</v>
      </c>
      <c r="O220" s="26">
        <v>31730</v>
      </c>
      <c r="P220" s="26">
        <v>40910</v>
      </c>
      <c r="Q220" s="26">
        <v>23720</v>
      </c>
      <c r="R220" s="26">
        <v>23540</v>
      </c>
      <c r="S220" s="26">
        <v>21035</v>
      </c>
      <c r="T220" s="27">
        <v>342715</v>
      </c>
      <c r="U220" s="19">
        <f>_xlfn.XLOOKUP(A220,'חיוב לפי חודשים קלנדריים'!$A:$A, 'חיוב לפי חודשים קלנדריים'!$S:$S)</f>
        <v>169402.62970000002</v>
      </c>
    </row>
    <row r="221" spans="1:21" ht="15" x14ac:dyDescent="0.2">
      <c r="A221" s="20">
        <v>340546763</v>
      </c>
      <c r="B221" s="19" t="s">
        <v>15</v>
      </c>
      <c r="C221" s="19" t="s">
        <v>16</v>
      </c>
      <c r="D221" s="19" t="s">
        <v>126</v>
      </c>
      <c r="E221" s="19" t="s">
        <v>19</v>
      </c>
      <c r="F221" s="19" t="s">
        <v>21</v>
      </c>
      <c r="G221" s="19" t="s">
        <v>25</v>
      </c>
      <c r="H221" s="26">
        <v>9955</v>
      </c>
      <c r="I221" s="26">
        <v>8500</v>
      </c>
      <c r="J221" s="26">
        <v>8715</v>
      </c>
      <c r="K221" s="26">
        <v>4050</v>
      </c>
      <c r="L221" s="26">
        <v>16580</v>
      </c>
      <c r="M221" s="26">
        <v>23650</v>
      </c>
      <c r="N221" s="26">
        <v>26965</v>
      </c>
      <c r="O221" s="26">
        <v>12305</v>
      </c>
      <c r="P221" s="26">
        <v>23060</v>
      </c>
      <c r="Q221" s="26">
        <v>7550</v>
      </c>
      <c r="R221" s="26">
        <v>13335</v>
      </c>
      <c r="S221" s="26">
        <v>10490</v>
      </c>
      <c r="T221" s="27">
        <v>165155</v>
      </c>
      <c r="U221" s="19">
        <f>_xlfn.XLOOKUP(A221,'חיוב לפי חודשים קלנדריים'!$A:$A, 'חיוב לפי חודשים קלנדריים'!$S:$S)</f>
        <v>84365.549799999993</v>
      </c>
    </row>
    <row r="222" spans="1:21" ht="15" x14ac:dyDescent="0.2">
      <c r="A222" s="20">
        <v>340546805</v>
      </c>
      <c r="B222" s="19" t="s">
        <v>15</v>
      </c>
      <c r="C222" s="19" t="s">
        <v>16</v>
      </c>
      <c r="D222" s="19" t="s">
        <v>118</v>
      </c>
      <c r="E222" s="19" t="s">
        <v>19</v>
      </c>
      <c r="F222" s="19" t="s">
        <v>20</v>
      </c>
      <c r="G222" s="19" t="s">
        <v>18</v>
      </c>
      <c r="H222" s="26">
        <v>443.19</v>
      </c>
      <c r="I222" s="26">
        <v>408.03</v>
      </c>
      <c r="J222" s="26">
        <v>435.44</v>
      </c>
      <c r="K222" s="26">
        <v>414.78</v>
      </c>
      <c r="L222" s="26">
        <v>428.6</v>
      </c>
      <c r="M222" s="26">
        <v>410.94</v>
      </c>
      <c r="N222" s="26">
        <v>423.9</v>
      </c>
      <c r="O222" s="26">
        <v>425.49</v>
      </c>
      <c r="P222" s="26">
        <v>408.28</v>
      </c>
      <c r="Q222" s="26">
        <v>415.68</v>
      </c>
      <c r="R222" s="26">
        <v>406.62</v>
      </c>
      <c r="S222" s="26">
        <v>438.18</v>
      </c>
      <c r="T222" s="27">
        <v>5059.13</v>
      </c>
      <c r="U222" s="19">
        <f>_xlfn.XLOOKUP(A222,'חיוב לפי חודשים קלנדריים'!$A:$A, 'חיוב לפי חודשים קלנדריים'!$S:$S)</f>
        <v>2651.7900000000004</v>
      </c>
    </row>
    <row r="223" spans="1:21" ht="15" x14ac:dyDescent="0.2">
      <c r="A223" s="20">
        <v>340547005</v>
      </c>
      <c r="B223" s="19" t="s">
        <v>15</v>
      </c>
      <c r="C223" s="19" t="s">
        <v>16</v>
      </c>
      <c r="D223" s="19" t="s">
        <v>132</v>
      </c>
      <c r="E223" s="19" t="s">
        <v>19</v>
      </c>
      <c r="F223" s="19" t="s">
        <v>20</v>
      </c>
      <c r="G223" s="19" t="s">
        <v>18</v>
      </c>
      <c r="H223" s="26">
        <v>959.59</v>
      </c>
      <c r="I223" s="26">
        <v>768.18</v>
      </c>
      <c r="J223" s="26">
        <v>816.16</v>
      </c>
      <c r="K223" s="26">
        <v>692.13</v>
      </c>
      <c r="L223" s="26">
        <v>708</v>
      </c>
      <c r="M223" s="26">
        <v>630.86</v>
      </c>
      <c r="N223" s="26">
        <v>645.65</v>
      </c>
      <c r="O223" s="26">
        <v>645.98</v>
      </c>
      <c r="P223" s="26">
        <v>625.14</v>
      </c>
      <c r="Q223" s="26">
        <v>776.1</v>
      </c>
      <c r="R223" s="26">
        <v>788.13</v>
      </c>
      <c r="S223" s="26">
        <v>816.62</v>
      </c>
      <c r="T223" s="27">
        <v>8872.5400000000009</v>
      </c>
      <c r="U223" s="19">
        <f>_xlfn.XLOOKUP(A223,'חיוב לפי חודשים קלנדריים'!$A:$A, 'חיוב לפי חודשים קלנדריים'!$S:$S)</f>
        <v>4532.920000000001</v>
      </c>
    </row>
    <row r="224" spans="1:21" ht="15" x14ac:dyDescent="0.2">
      <c r="A224" s="20">
        <v>340547339</v>
      </c>
      <c r="B224" s="19" t="s">
        <v>15</v>
      </c>
      <c r="C224" s="19" t="s">
        <v>16</v>
      </c>
      <c r="D224" s="19" t="s">
        <v>17</v>
      </c>
      <c r="E224" s="19" t="s">
        <v>19</v>
      </c>
      <c r="F224" s="19" t="s">
        <v>20</v>
      </c>
      <c r="G224" s="19" t="s">
        <v>18</v>
      </c>
      <c r="H224" s="26">
        <v>425</v>
      </c>
      <c r="I224" s="26">
        <v>405.12</v>
      </c>
      <c r="J224" s="26">
        <v>316.87</v>
      </c>
      <c r="K224" s="26">
        <v>290</v>
      </c>
      <c r="L224" s="26">
        <v>609.6</v>
      </c>
      <c r="M224" s="26">
        <v>712.64</v>
      </c>
      <c r="N224" s="26">
        <v>742.14</v>
      </c>
      <c r="O224" s="26">
        <v>709.56</v>
      </c>
      <c r="P224" s="26">
        <v>521.71</v>
      </c>
      <c r="Q224" s="26">
        <v>508.61</v>
      </c>
      <c r="R224" s="26">
        <v>64.28</v>
      </c>
      <c r="S224" s="26">
        <v>66.42</v>
      </c>
      <c r="T224" s="27">
        <v>5371.95</v>
      </c>
      <c r="U224" s="19">
        <f>_xlfn.XLOOKUP(A224,'חיוב לפי חודשים קלנדריים'!$A:$A, 'חיוב לפי חודשים קלנדריים'!$S:$S)</f>
        <v>2816.3</v>
      </c>
    </row>
    <row r="225" spans="1:21" ht="15" x14ac:dyDescent="0.2">
      <c r="A225" s="20">
        <v>340548649</v>
      </c>
      <c r="B225" s="19" t="s">
        <v>15</v>
      </c>
      <c r="C225" s="19" t="s">
        <v>16</v>
      </c>
      <c r="D225" s="19" t="s">
        <v>118</v>
      </c>
      <c r="E225" s="19" t="s">
        <v>19</v>
      </c>
      <c r="F225" s="19" t="s">
        <v>20</v>
      </c>
      <c r="G225" s="19" t="s">
        <v>18</v>
      </c>
      <c r="H225" s="26">
        <v>163.77000000000001</v>
      </c>
      <c r="I225" s="26">
        <v>152.9</v>
      </c>
      <c r="J225" s="26">
        <v>150.27000000000001</v>
      </c>
      <c r="K225" s="26">
        <v>143.53</v>
      </c>
      <c r="L225" s="26">
        <v>138.63999999999999</v>
      </c>
      <c r="M225" s="26">
        <v>130.9</v>
      </c>
      <c r="N225" s="26">
        <v>130.41999999999999</v>
      </c>
      <c r="O225" s="26">
        <v>129.55000000000001</v>
      </c>
      <c r="P225" s="26">
        <v>121.87</v>
      </c>
      <c r="Q225" s="26">
        <v>126.1</v>
      </c>
      <c r="R225" s="26">
        <v>126.88</v>
      </c>
      <c r="S225" s="26">
        <v>130.88</v>
      </c>
      <c r="T225" s="27">
        <v>1645.71</v>
      </c>
      <c r="U225" s="19">
        <f>_xlfn.XLOOKUP(A225,'חיוב לפי חודשים קלנדריים'!$A:$A, 'חיוב לפי חודשים קלנדריים'!$S:$S)</f>
        <v>862.34</v>
      </c>
    </row>
    <row r="226" spans="1:21" ht="15" x14ac:dyDescent="0.2">
      <c r="A226" s="20">
        <v>340549042</v>
      </c>
      <c r="B226" s="19" t="s">
        <v>15</v>
      </c>
      <c r="C226" s="19" t="s">
        <v>16</v>
      </c>
      <c r="D226" s="19" t="s">
        <v>126</v>
      </c>
      <c r="E226" s="19" t="s">
        <v>19</v>
      </c>
      <c r="F226" s="19" t="s">
        <v>21</v>
      </c>
      <c r="G226" s="19" t="s">
        <v>18</v>
      </c>
      <c r="H226" s="26">
        <v>5848</v>
      </c>
      <c r="I226" s="26">
        <v>5384</v>
      </c>
      <c r="J226" s="26">
        <v>4991</v>
      </c>
      <c r="K226" s="26">
        <v>5375</v>
      </c>
      <c r="L226" s="26">
        <v>8263</v>
      </c>
      <c r="M226" s="26">
        <v>12486</v>
      </c>
      <c r="N226" s="26">
        <v>14720</v>
      </c>
      <c r="O226" s="26">
        <v>15471</v>
      </c>
      <c r="P226" s="26">
        <v>17793</v>
      </c>
      <c r="Q226" s="26">
        <v>11008</v>
      </c>
      <c r="R226" s="26">
        <v>8386</v>
      </c>
      <c r="S226" s="26">
        <v>8048</v>
      </c>
      <c r="T226" s="27">
        <v>117773</v>
      </c>
      <c r="U226" s="19">
        <f>_xlfn.XLOOKUP(A226,'חיוב לפי חודשים קלנדריים'!$A:$A, 'חיוב לפי חודשים קלנדריים'!$S:$S)</f>
        <v>57593.1299</v>
      </c>
    </row>
    <row r="227" spans="1:21" ht="15" x14ac:dyDescent="0.2">
      <c r="A227" s="20">
        <v>340551004</v>
      </c>
      <c r="B227" s="19" t="s">
        <v>15</v>
      </c>
      <c r="C227" s="19" t="s">
        <v>16</v>
      </c>
      <c r="D227" s="19" t="s">
        <v>117</v>
      </c>
      <c r="E227" s="19" t="s">
        <v>19</v>
      </c>
      <c r="F227" s="19" t="s">
        <v>21</v>
      </c>
      <c r="G227" s="19" t="s">
        <v>25</v>
      </c>
      <c r="H227" s="26">
        <v>17891</v>
      </c>
      <c r="I227" s="26">
        <v>15526</v>
      </c>
      <c r="J227" s="26">
        <v>14708</v>
      </c>
      <c r="K227" s="26">
        <v>12603</v>
      </c>
      <c r="L227" s="26">
        <v>12618</v>
      </c>
      <c r="M227" s="26">
        <v>11742</v>
      </c>
      <c r="N227" s="26">
        <v>11824</v>
      </c>
      <c r="O227" s="26">
        <v>10824</v>
      </c>
      <c r="P227" s="26">
        <v>10227</v>
      </c>
      <c r="Q227" s="26">
        <v>11263</v>
      </c>
      <c r="R227" s="26">
        <v>10860</v>
      </c>
      <c r="S227" s="26">
        <v>10708</v>
      </c>
      <c r="T227" s="27">
        <v>150794</v>
      </c>
      <c r="U227" s="19">
        <f>_xlfn.XLOOKUP(A227,'חיוב לפי חודשים קלנדריים'!$A:$A, 'חיוב לפי חודשים קלנדריים'!$S:$S)</f>
        <v>76823.829799999992</v>
      </c>
    </row>
    <row r="228" spans="1:21" ht="15" x14ac:dyDescent="0.2">
      <c r="A228" s="20">
        <v>340551496</v>
      </c>
      <c r="B228" s="19" t="s">
        <v>15</v>
      </c>
      <c r="C228" s="19" t="s">
        <v>16</v>
      </c>
      <c r="D228" s="19" t="s">
        <v>268</v>
      </c>
      <c r="E228" s="19" t="s">
        <v>19</v>
      </c>
      <c r="F228" s="19" t="s">
        <v>20</v>
      </c>
      <c r="G228" s="19" t="s">
        <v>18</v>
      </c>
      <c r="H228" s="26">
        <v>855.26</v>
      </c>
      <c r="I228" s="26">
        <v>757.78</v>
      </c>
      <c r="J228" s="26">
        <v>839.35</v>
      </c>
      <c r="K228" s="26">
        <v>846.71</v>
      </c>
      <c r="L228" s="26">
        <v>1060.48</v>
      </c>
      <c r="M228" s="26">
        <v>1542.5</v>
      </c>
      <c r="N228" s="26">
        <v>1305.96</v>
      </c>
      <c r="O228" s="26">
        <v>602.08000000000004</v>
      </c>
      <c r="P228" s="26">
        <v>1190.49</v>
      </c>
      <c r="Q228" s="26">
        <v>1355.79</v>
      </c>
      <c r="R228" s="26">
        <v>1047.55</v>
      </c>
      <c r="S228" s="26">
        <v>900.26</v>
      </c>
      <c r="T228" s="27">
        <v>12304.210000000001</v>
      </c>
      <c r="U228" s="19">
        <f>_xlfn.XLOOKUP(A228,'חיוב לפי חודשים קלנדריים'!$A:$A, 'חיוב לפי חודשים קלנדריים'!$S:$S)</f>
        <v>6452.04</v>
      </c>
    </row>
    <row r="229" spans="1:21" ht="15" x14ac:dyDescent="0.2">
      <c r="A229" s="20">
        <v>340552687</v>
      </c>
      <c r="B229" s="19" t="s">
        <v>15</v>
      </c>
      <c r="C229" s="19" t="s">
        <v>16</v>
      </c>
      <c r="D229" s="19" t="s">
        <v>132</v>
      </c>
      <c r="E229" s="19" t="s">
        <v>19</v>
      </c>
      <c r="F229" s="19" t="s">
        <v>20</v>
      </c>
      <c r="G229" s="19" t="s">
        <v>18</v>
      </c>
      <c r="H229" s="26">
        <v>452.47</v>
      </c>
      <c r="I229" s="26">
        <v>404.38</v>
      </c>
      <c r="J229" s="26">
        <v>430.98</v>
      </c>
      <c r="K229" s="26">
        <v>416.71</v>
      </c>
      <c r="L229" s="26">
        <v>398.48</v>
      </c>
      <c r="M229" s="26">
        <v>336.42</v>
      </c>
      <c r="N229" s="26">
        <v>370.66</v>
      </c>
      <c r="O229" s="26">
        <v>389.62</v>
      </c>
      <c r="P229" s="26">
        <v>377.07</v>
      </c>
      <c r="Q229" s="26">
        <v>389.64</v>
      </c>
      <c r="R229" s="26">
        <v>377.4</v>
      </c>
      <c r="S229" s="26">
        <v>394.58</v>
      </c>
      <c r="T229" s="27">
        <v>4738.41</v>
      </c>
      <c r="U229" s="19">
        <f>_xlfn.XLOOKUP(A229,'חיוב לפי חודשים קלנדריים'!$A:$A, 'חיוב לפי חודשים קלנדריים'!$S:$S)</f>
        <v>2421.1900000000005</v>
      </c>
    </row>
    <row r="230" spans="1:21" ht="15" x14ac:dyDescent="0.2">
      <c r="A230" s="20">
        <v>340553000</v>
      </c>
      <c r="B230" s="19" t="s">
        <v>15</v>
      </c>
      <c r="C230" s="19" t="s">
        <v>16</v>
      </c>
      <c r="D230" s="19" t="s">
        <v>132</v>
      </c>
      <c r="E230" s="19" t="s">
        <v>19</v>
      </c>
      <c r="F230" s="19" t="s">
        <v>20</v>
      </c>
      <c r="G230" s="19" t="s">
        <v>18</v>
      </c>
      <c r="H230" s="26">
        <v>260.25</v>
      </c>
      <c r="I230" s="26">
        <v>240.86</v>
      </c>
      <c r="J230" s="26">
        <v>231.59</v>
      </c>
      <c r="K230" s="26">
        <v>216.81</v>
      </c>
      <c r="L230" s="26">
        <v>205.38</v>
      </c>
      <c r="M230" s="26">
        <v>187.35</v>
      </c>
      <c r="N230" s="26">
        <v>197.98</v>
      </c>
      <c r="O230" s="26">
        <v>202.82</v>
      </c>
      <c r="P230" s="26">
        <v>223.67</v>
      </c>
      <c r="Q230" s="26">
        <v>231.13</v>
      </c>
      <c r="R230" s="26">
        <v>223.47</v>
      </c>
      <c r="S230" s="26">
        <v>230.89</v>
      </c>
      <c r="T230" s="27">
        <v>2652.1999999999994</v>
      </c>
      <c r="U230" s="19">
        <f>_xlfn.XLOOKUP(A230,'חיוב לפי חודשים קלנדריים'!$A:$A, 'חיוב לפי חודשים קלנדריים'!$S:$S)</f>
        <v>1355.1399999999999</v>
      </c>
    </row>
    <row r="231" spans="1:21" ht="15" x14ac:dyDescent="0.2">
      <c r="A231" s="20">
        <v>340553617</v>
      </c>
      <c r="B231" s="19" t="s">
        <v>15</v>
      </c>
      <c r="C231" s="19" t="s">
        <v>16</v>
      </c>
      <c r="D231" s="19" t="s">
        <v>135</v>
      </c>
      <c r="E231" s="19" t="s">
        <v>19</v>
      </c>
      <c r="F231" s="19" t="s">
        <v>21</v>
      </c>
      <c r="G231" s="19" t="s">
        <v>25</v>
      </c>
      <c r="H231" s="26">
        <v>5740</v>
      </c>
      <c r="I231" s="26">
        <v>5125</v>
      </c>
      <c r="J231" s="26">
        <v>4660</v>
      </c>
      <c r="K231" s="26">
        <v>5220</v>
      </c>
      <c r="L231" s="26">
        <v>8225</v>
      </c>
      <c r="M231" s="26">
        <v>8095</v>
      </c>
      <c r="N231" s="26">
        <v>10210</v>
      </c>
      <c r="O231" s="26">
        <v>7755</v>
      </c>
      <c r="P231" s="26">
        <v>8800</v>
      </c>
      <c r="Q231" s="26">
        <v>4345</v>
      </c>
      <c r="R231" s="26">
        <v>4495</v>
      </c>
      <c r="S231" s="26">
        <v>3800</v>
      </c>
      <c r="T231" s="27">
        <v>76470</v>
      </c>
      <c r="U231" s="19">
        <f>_xlfn.XLOOKUP(A231,'חיוב לפי חודשים קלנדריים'!$A:$A, 'חיוב לפי חודשים קלנדריים'!$S:$S)</f>
        <v>39500.299800000001</v>
      </c>
    </row>
    <row r="232" spans="1:21" ht="15" x14ac:dyDescent="0.2">
      <c r="A232" s="20">
        <v>340554217</v>
      </c>
      <c r="B232" s="19" t="s">
        <v>15</v>
      </c>
      <c r="C232" s="19" t="s">
        <v>16</v>
      </c>
      <c r="D232" s="19" t="s">
        <v>50</v>
      </c>
      <c r="E232" s="19" t="s">
        <v>19</v>
      </c>
      <c r="F232" s="19" t="s">
        <v>20</v>
      </c>
      <c r="G232" s="19" t="s">
        <v>18</v>
      </c>
      <c r="H232" s="26">
        <v>695.47</v>
      </c>
      <c r="I232" s="26">
        <v>671.72</v>
      </c>
      <c r="J232" s="26">
        <v>696.06</v>
      </c>
      <c r="K232" s="26">
        <v>656.08</v>
      </c>
      <c r="L232" s="26">
        <v>628.37</v>
      </c>
      <c r="M232" s="26">
        <v>490.81</v>
      </c>
      <c r="N232" s="26">
        <v>560.87</v>
      </c>
      <c r="O232" s="26">
        <v>692.12</v>
      </c>
      <c r="P232" s="26">
        <v>495.59</v>
      </c>
      <c r="Q232" s="26">
        <v>434.96</v>
      </c>
      <c r="R232" s="26">
        <v>336.98</v>
      </c>
      <c r="S232" s="26">
        <v>290.38</v>
      </c>
      <c r="T232" s="27">
        <v>6649.4100000000008</v>
      </c>
      <c r="U232" s="19">
        <f>_xlfn.XLOOKUP(A232,'חיוב לפי חודשים קלנדריים'!$A:$A, 'חיוב לפי חודשים קלנדריים'!$S:$S)</f>
        <v>3484.04</v>
      </c>
    </row>
    <row r="233" spans="1:21" ht="15" x14ac:dyDescent="0.2">
      <c r="A233" s="20">
        <v>340554718</v>
      </c>
      <c r="B233" s="19" t="s">
        <v>15</v>
      </c>
      <c r="C233" s="19" t="s">
        <v>16</v>
      </c>
      <c r="D233" s="19" t="s">
        <v>136</v>
      </c>
      <c r="E233" s="19" t="s">
        <v>19</v>
      </c>
      <c r="F233" s="19" t="s">
        <v>20</v>
      </c>
      <c r="G233" s="19" t="s">
        <v>18</v>
      </c>
      <c r="H233" s="26">
        <v>61.65</v>
      </c>
      <c r="I233" s="26">
        <v>92.21</v>
      </c>
      <c r="J233" s="26">
        <v>90.49</v>
      </c>
      <c r="K233" s="26">
        <v>71.14</v>
      </c>
      <c r="L233" s="26">
        <v>73.83</v>
      </c>
      <c r="M233" s="26">
        <v>80.89</v>
      </c>
      <c r="N233" s="26">
        <v>157.86000000000001</v>
      </c>
      <c r="O233" s="26">
        <v>467.33</v>
      </c>
      <c r="P233" s="26">
        <v>309.05</v>
      </c>
      <c r="Q233" s="26">
        <v>150.22999999999999</v>
      </c>
      <c r="R233" s="26">
        <v>120.58</v>
      </c>
      <c r="S233" s="26">
        <v>73.34</v>
      </c>
      <c r="T233" s="27">
        <v>1748.5999999999997</v>
      </c>
      <c r="U233" s="19">
        <f>_xlfn.XLOOKUP(A233,'חיוב לפי חודשים קלנדריים'!$A:$A, 'חיוב לפי חודשים קלנדריים'!$S:$S)</f>
        <v>917.59999999999991</v>
      </c>
    </row>
    <row r="234" spans="1:21" ht="15" x14ac:dyDescent="0.2">
      <c r="A234" s="20">
        <v>340555667</v>
      </c>
      <c r="B234" s="19" t="s">
        <v>15</v>
      </c>
      <c r="C234" s="19" t="s">
        <v>16</v>
      </c>
      <c r="D234" s="19" t="s">
        <v>137</v>
      </c>
      <c r="E234" s="19" t="s">
        <v>19</v>
      </c>
      <c r="F234" s="19" t="s">
        <v>21</v>
      </c>
      <c r="G234" s="19" t="s">
        <v>18</v>
      </c>
      <c r="H234" s="26">
        <v>3847</v>
      </c>
      <c r="I234" s="26">
        <v>4539</v>
      </c>
      <c r="J234" s="26">
        <v>4174</v>
      </c>
      <c r="K234" s="26">
        <v>3523</v>
      </c>
      <c r="L234" s="26">
        <v>3653</v>
      </c>
      <c r="M234" s="26">
        <v>3981</v>
      </c>
      <c r="N234" s="26">
        <v>4424</v>
      </c>
      <c r="O234" s="26">
        <v>4147</v>
      </c>
      <c r="P234" s="26">
        <v>4020</v>
      </c>
      <c r="Q234" s="26">
        <v>3561</v>
      </c>
      <c r="R234" s="26">
        <v>3550</v>
      </c>
      <c r="S234" s="26">
        <v>3934</v>
      </c>
      <c r="T234" s="27">
        <v>47353</v>
      </c>
      <c r="U234" s="19">
        <f>_xlfn.XLOOKUP(A234,'חיוב לפי חודשים קלנדריים'!$A:$A, 'חיוב לפי חודשים קלנדריים'!$S:$S)</f>
        <v>22376.909599999999</v>
      </c>
    </row>
    <row r="235" spans="1:21" ht="15" x14ac:dyDescent="0.2">
      <c r="A235" s="20">
        <v>340555678</v>
      </c>
      <c r="B235" s="19" t="s">
        <v>15</v>
      </c>
      <c r="C235" s="19" t="s">
        <v>16</v>
      </c>
      <c r="D235" s="19" t="s">
        <v>135</v>
      </c>
      <c r="E235" s="19" t="s">
        <v>19</v>
      </c>
      <c r="F235" s="19" t="s">
        <v>21</v>
      </c>
      <c r="G235" s="19" t="s">
        <v>25</v>
      </c>
      <c r="H235" s="26">
        <v>9710</v>
      </c>
      <c r="I235" s="26">
        <v>9385</v>
      </c>
      <c r="J235" s="26">
        <v>9215</v>
      </c>
      <c r="K235" s="26">
        <v>9035</v>
      </c>
      <c r="L235" s="26">
        <v>13070</v>
      </c>
      <c r="M235" s="26">
        <v>17595</v>
      </c>
      <c r="N235" s="26">
        <v>21810</v>
      </c>
      <c r="O235" s="26">
        <v>17265</v>
      </c>
      <c r="P235" s="26">
        <v>18025</v>
      </c>
      <c r="Q235" s="26">
        <v>10950</v>
      </c>
      <c r="R235" s="26">
        <v>10145</v>
      </c>
      <c r="S235" s="26">
        <v>8990</v>
      </c>
      <c r="T235" s="27">
        <v>155195</v>
      </c>
      <c r="U235" s="19">
        <f>_xlfn.XLOOKUP(A235,'חיוב לפי חודשים קלנדריים'!$A:$A, 'חיוב לפי חודשים קלנדריים'!$S:$S)</f>
        <v>79988.879600000015</v>
      </c>
    </row>
    <row r="236" spans="1:21" ht="15" x14ac:dyDescent="0.2">
      <c r="A236" s="20">
        <v>340555688</v>
      </c>
      <c r="B236" s="19" t="s">
        <v>15</v>
      </c>
      <c r="C236" s="19" t="s">
        <v>16</v>
      </c>
      <c r="D236" s="19" t="s">
        <v>135</v>
      </c>
      <c r="E236" s="19" t="s">
        <v>19</v>
      </c>
      <c r="F236" s="19" t="s">
        <v>21</v>
      </c>
      <c r="G236" s="19" t="s">
        <v>25</v>
      </c>
      <c r="H236" s="26">
        <v>9980</v>
      </c>
      <c r="I236" s="26">
        <v>9085</v>
      </c>
      <c r="J236" s="26">
        <v>6925</v>
      </c>
      <c r="K236" s="26">
        <v>6590</v>
      </c>
      <c r="L236" s="26">
        <v>9800</v>
      </c>
      <c r="M236" s="26">
        <v>12155</v>
      </c>
      <c r="N236" s="26">
        <v>17130</v>
      </c>
      <c r="O236" s="26">
        <v>12405</v>
      </c>
      <c r="P236" s="26">
        <v>13860</v>
      </c>
      <c r="Q236" s="26">
        <v>8185</v>
      </c>
      <c r="R236" s="26">
        <v>7995</v>
      </c>
      <c r="S236" s="26">
        <v>6840</v>
      </c>
      <c r="T236" s="27">
        <v>120950</v>
      </c>
      <c r="U236" s="19">
        <f>_xlfn.XLOOKUP(A236,'חיוב לפי חודשים קלנדריים'!$A:$A, 'חיוב לפי חודשים קלנדריים'!$S:$S)</f>
        <v>62961.700000000012</v>
      </c>
    </row>
    <row r="237" spans="1:21" ht="15" x14ac:dyDescent="0.2">
      <c r="A237" s="20">
        <v>340556013</v>
      </c>
      <c r="B237" s="19" t="s">
        <v>15</v>
      </c>
      <c r="C237" s="19" t="s">
        <v>16</v>
      </c>
      <c r="D237" s="19">
        <v>0</v>
      </c>
      <c r="E237" s="19" t="s">
        <v>19</v>
      </c>
      <c r="F237" s="19" t="s">
        <v>21</v>
      </c>
      <c r="G237" s="19" t="s">
        <v>18</v>
      </c>
      <c r="H237" s="26">
        <v>11830</v>
      </c>
      <c r="I237" s="26">
        <v>12076</v>
      </c>
      <c r="J237" s="26">
        <v>13317</v>
      </c>
      <c r="K237" s="26">
        <v>15731</v>
      </c>
      <c r="L237" s="26">
        <v>16640</v>
      </c>
      <c r="M237" s="26">
        <v>17055</v>
      </c>
      <c r="N237" s="26">
        <v>17248</v>
      </c>
      <c r="O237" s="26">
        <v>16798</v>
      </c>
      <c r="P237" s="26">
        <v>16759</v>
      </c>
      <c r="Q237" s="26">
        <v>15578</v>
      </c>
      <c r="R237" s="26">
        <v>15190</v>
      </c>
      <c r="S237" s="26">
        <v>17394</v>
      </c>
      <c r="T237" s="27">
        <v>185616</v>
      </c>
      <c r="U237" s="19">
        <f>_xlfn.XLOOKUP(A237,'חיוב לפי חודשים קלנדריים'!$A:$A, 'חיוב לפי חודשים קלנדריים'!$S:$S)</f>
        <v>87822.709900000002</v>
      </c>
    </row>
    <row r="238" spans="1:21" ht="15" x14ac:dyDescent="0.2">
      <c r="A238" s="20">
        <v>340556885</v>
      </c>
      <c r="B238" s="19" t="s">
        <v>15</v>
      </c>
      <c r="C238" s="19" t="s">
        <v>16</v>
      </c>
      <c r="D238" s="19" t="s">
        <v>117</v>
      </c>
      <c r="E238" s="19" t="s">
        <v>19</v>
      </c>
      <c r="F238" s="19" t="s">
        <v>21</v>
      </c>
      <c r="G238" s="19" t="s">
        <v>18</v>
      </c>
      <c r="H238" s="26">
        <v>7992</v>
      </c>
      <c r="I238" s="26">
        <v>6774</v>
      </c>
      <c r="J238" s="26">
        <v>7183</v>
      </c>
      <c r="K238" s="26">
        <v>6361</v>
      </c>
      <c r="L238" s="26">
        <v>6014</v>
      </c>
      <c r="M238" s="26">
        <v>5505</v>
      </c>
      <c r="N238" s="26">
        <v>5811</v>
      </c>
      <c r="O238" s="26">
        <v>6480</v>
      </c>
      <c r="P238" s="26">
        <v>6796</v>
      </c>
      <c r="Q238" s="26">
        <v>7733</v>
      </c>
      <c r="R238" s="26">
        <v>8015</v>
      </c>
      <c r="S238" s="26">
        <v>8559</v>
      </c>
      <c r="T238" s="27">
        <v>83223</v>
      </c>
      <c r="U238" s="19">
        <f>_xlfn.XLOOKUP(A238,'חיוב לפי חודשים קלנדריים'!$A:$A, 'חיוב לפי חודשים קלנדריים'!$S:$S)</f>
        <v>42476.289900000003</v>
      </c>
    </row>
    <row r="239" spans="1:21" ht="15" x14ac:dyDescent="0.2">
      <c r="A239" s="20">
        <v>340557859</v>
      </c>
      <c r="B239" s="19" t="s">
        <v>15</v>
      </c>
      <c r="C239" s="19" t="s">
        <v>16</v>
      </c>
      <c r="D239" s="19" t="s">
        <v>70</v>
      </c>
      <c r="E239" s="19" t="s">
        <v>19</v>
      </c>
      <c r="F239" s="19" t="s">
        <v>20</v>
      </c>
      <c r="G239" s="19" t="s">
        <v>18</v>
      </c>
      <c r="H239" s="26">
        <v>335.61</v>
      </c>
      <c r="I239" s="26">
        <v>280.83999999999997</v>
      </c>
      <c r="J239" s="26">
        <v>298.45999999999998</v>
      </c>
      <c r="K239" s="26">
        <v>273.04000000000002</v>
      </c>
      <c r="L239" s="26">
        <v>282.14</v>
      </c>
      <c r="M239" s="26">
        <v>265.05</v>
      </c>
      <c r="N239" s="26">
        <v>274.04000000000002</v>
      </c>
      <c r="O239" s="26">
        <v>328.23</v>
      </c>
      <c r="P239" s="26">
        <v>337.17</v>
      </c>
      <c r="Q239" s="26">
        <v>383.27</v>
      </c>
      <c r="R239" s="26">
        <v>371.97</v>
      </c>
      <c r="S239" s="26">
        <v>388.75</v>
      </c>
      <c r="T239" s="27">
        <v>3818.5699999999997</v>
      </c>
      <c r="U239" s="19">
        <f>_xlfn.XLOOKUP(A239,'חיוב לפי חודשים קלנדריים'!$A:$A, 'חיוב לפי חודשים קלנדריים'!$S:$S)</f>
        <v>2001.52</v>
      </c>
    </row>
    <row r="240" spans="1:21" ht="15" x14ac:dyDescent="0.2">
      <c r="A240" s="20">
        <v>340558773</v>
      </c>
      <c r="B240" s="19" t="s">
        <v>15</v>
      </c>
      <c r="C240" s="19" t="s">
        <v>16</v>
      </c>
      <c r="D240" s="19" t="s">
        <v>117</v>
      </c>
      <c r="E240" s="19" t="s">
        <v>19</v>
      </c>
      <c r="F240" s="19" t="s">
        <v>20</v>
      </c>
      <c r="G240" s="19" t="s">
        <v>18</v>
      </c>
      <c r="H240" s="26">
        <v>1385.6</v>
      </c>
      <c r="I240" s="26">
        <v>1077.82</v>
      </c>
      <c r="J240" s="26">
        <v>1114.54</v>
      </c>
      <c r="K240" s="26">
        <v>857.38</v>
      </c>
      <c r="L240" s="26">
        <v>802.84</v>
      </c>
      <c r="M240" s="26">
        <v>777.16</v>
      </c>
      <c r="N240" s="26">
        <v>815.91</v>
      </c>
      <c r="O240" s="26">
        <v>1199.4100000000001</v>
      </c>
      <c r="P240" s="26">
        <v>1231.81</v>
      </c>
      <c r="Q240" s="26">
        <v>1514.23</v>
      </c>
      <c r="R240" s="26">
        <v>1518.08</v>
      </c>
      <c r="S240" s="26">
        <v>2058.7600000000002</v>
      </c>
      <c r="T240" s="27">
        <v>14353.539999999999</v>
      </c>
      <c r="U240" s="19">
        <f>_xlfn.XLOOKUP(A240,'חיוב לפי חודשים קלנדריים'!$A:$A, 'חיוב לפי חודשים קלנדריים'!$S:$S)</f>
        <v>7334.24</v>
      </c>
    </row>
    <row r="241" spans="1:21" ht="15" x14ac:dyDescent="0.2">
      <c r="A241" s="20">
        <v>340559009</v>
      </c>
      <c r="B241" s="19" t="s">
        <v>15</v>
      </c>
      <c r="C241" s="19" t="s">
        <v>16</v>
      </c>
      <c r="D241" s="19" t="s">
        <v>139</v>
      </c>
      <c r="E241" s="19" t="s">
        <v>19</v>
      </c>
      <c r="F241" s="19" t="s">
        <v>20</v>
      </c>
      <c r="G241" s="19" t="s">
        <v>25</v>
      </c>
      <c r="H241" s="26">
        <v>2842</v>
      </c>
      <c r="I241" s="26">
        <v>2515.37</v>
      </c>
      <c r="J241" s="26">
        <v>2490.62</v>
      </c>
      <c r="K241" s="26">
        <v>2204.58</v>
      </c>
      <c r="L241" s="26">
        <v>2022.37</v>
      </c>
      <c r="M241" s="26">
        <v>1300.56</v>
      </c>
      <c r="N241" s="26">
        <v>1698.62</v>
      </c>
      <c r="O241" s="26">
        <v>2081.69</v>
      </c>
      <c r="P241" s="26">
        <v>2185.8000000000002</v>
      </c>
      <c r="Q241" s="26">
        <v>2394.34</v>
      </c>
      <c r="R241" s="26">
        <v>2561.96</v>
      </c>
      <c r="S241" s="26">
        <v>2688.03</v>
      </c>
      <c r="T241" s="27">
        <v>26985.939999999995</v>
      </c>
      <c r="U241" s="19">
        <f>_xlfn.XLOOKUP(A241,'חיוב לפי חודשים קלנדריים'!$A:$A, 'חיוב לפי חודשים קלנדריים'!$S:$S)</f>
        <v>13787.51</v>
      </c>
    </row>
    <row r="242" spans="1:21" ht="15" x14ac:dyDescent="0.2">
      <c r="A242" s="20">
        <v>340560438</v>
      </c>
      <c r="B242" s="19" t="s">
        <v>15</v>
      </c>
      <c r="C242" s="19" t="s">
        <v>16</v>
      </c>
      <c r="D242" s="19" t="s">
        <v>140</v>
      </c>
      <c r="E242" s="19" t="s">
        <v>19</v>
      </c>
      <c r="F242" s="19" t="s">
        <v>21</v>
      </c>
      <c r="G242" s="19" t="s">
        <v>18</v>
      </c>
      <c r="H242" s="26">
        <v>7860</v>
      </c>
      <c r="I242" s="26">
        <v>6945</v>
      </c>
      <c r="J242" s="26">
        <v>6797</v>
      </c>
      <c r="K242" s="26">
        <v>5833</v>
      </c>
      <c r="L242" s="26">
        <v>5405</v>
      </c>
      <c r="M242" s="26">
        <v>4885</v>
      </c>
      <c r="N242" s="26">
        <v>5307</v>
      </c>
      <c r="O242" s="26">
        <v>5690</v>
      </c>
      <c r="P242" s="26">
        <v>6108</v>
      </c>
      <c r="Q242" s="26">
        <v>6693</v>
      </c>
      <c r="R242" s="26">
        <v>6867</v>
      </c>
      <c r="S242" s="26">
        <v>7541</v>
      </c>
      <c r="T242" s="27">
        <v>75931</v>
      </c>
      <c r="U242" s="19">
        <f>_xlfn.XLOOKUP(A242,'חיוב לפי חודשים קלנדריים'!$A:$A, 'חיוב לפי חודשים קלנדריים'!$S:$S)</f>
        <v>39101.979900000006</v>
      </c>
    </row>
    <row r="243" spans="1:21" ht="15" x14ac:dyDescent="0.2">
      <c r="A243" s="20">
        <v>340561089</v>
      </c>
      <c r="B243" s="19" t="s">
        <v>15</v>
      </c>
      <c r="C243" s="19" t="s">
        <v>16</v>
      </c>
      <c r="D243" s="19" t="s">
        <v>50</v>
      </c>
      <c r="E243" s="19" t="s">
        <v>19</v>
      </c>
      <c r="F243" s="19" t="s">
        <v>21</v>
      </c>
      <c r="G243" s="19" t="s">
        <v>25</v>
      </c>
      <c r="H243" s="26">
        <v>4935</v>
      </c>
      <c r="I243" s="26">
        <v>4380</v>
      </c>
      <c r="J243" s="26">
        <v>4230</v>
      </c>
      <c r="K243" s="26">
        <v>3935</v>
      </c>
      <c r="L243" s="26">
        <v>5950</v>
      </c>
      <c r="M243" s="26">
        <v>7735</v>
      </c>
      <c r="N243" s="26">
        <v>10645</v>
      </c>
      <c r="O243" s="26">
        <v>8530</v>
      </c>
      <c r="P243" s="26">
        <v>8870</v>
      </c>
      <c r="Q243" s="26">
        <v>5420</v>
      </c>
      <c r="R243" s="26">
        <v>5050</v>
      </c>
      <c r="S243" s="26">
        <v>4355</v>
      </c>
      <c r="T243" s="27">
        <v>74035</v>
      </c>
      <c r="U243" s="19">
        <f>_xlfn.XLOOKUP(A243,'חיוב לפי חודשים קלנדריים'!$A:$A, 'חיוב לפי חודשים קלנדריים'!$S:$S)</f>
        <v>35761.429700000001</v>
      </c>
    </row>
    <row r="244" spans="1:21" ht="15" x14ac:dyDescent="0.2">
      <c r="A244" s="20">
        <v>340561697</v>
      </c>
      <c r="B244" s="19" t="s">
        <v>15</v>
      </c>
      <c r="C244" s="19" t="s">
        <v>16</v>
      </c>
      <c r="D244" s="19" t="s">
        <v>126</v>
      </c>
      <c r="E244" s="19" t="s">
        <v>19</v>
      </c>
      <c r="F244" s="19" t="s">
        <v>21</v>
      </c>
      <c r="G244" s="19" t="s">
        <v>25</v>
      </c>
      <c r="H244" s="26">
        <v>7545</v>
      </c>
      <c r="I244" s="26">
        <v>8095</v>
      </c>
      <c r="J244" s="26">
        <v>8360</v>
      </c>
      <c r="K244" s="26">
        <v>7160</v>
      </c>
      <c r="L244" s="26">
        <v>12170</v>
      </c>
      <c r="M244" s="26">
        <v>17055</v>
      </c>
      <c r="N244" s="26">
        <v>20585</v>
      </c>
      <c r="O244" s="26">
        <v>11985</v>
      </c>
      <c r="P244" s="26">
        <v>17805</v>
      </c>
      <c r="Q244" s="26">
        <v>8300</v>
      </c>
      <c r="R244" s="26">
        <v>9310</v>
      </c>
      <c r="S244" s="26">
        <v>8145</v>
      </c>
      <c r="T244" s="27">
        <v>136515</v>
      </c>
      <c r="U244" s="19">
        <f>_xlfn.XLOOKUP(A244,'חיוב לפי חודשים קלנדריים'!$A:$A, 'חיוב לפי חודשים קלנדריים'!$S:$S)</f>
        <v>70750.239699999991</v>
      </c>
    </row>
    <row r="245" spans="1:21" ht="15" x14ac:dyDescent="0.2">
      <c r="A245" s="20">
        <v>340562359</v>
      </c>
      <c r="B245" s="19" t="s">
        <v>15</v>
      </c>
      <c r="C245" s="19" t="s">
        <v>16</v>
      </c>
      <c r="D245" s="19" t="s">
        <v>70</v>
      </c>
      <c r="E245" s="19" t="s">
        <v>19</v>
      </c>
      <c r="F245" s="19" t="s">
        <v>20</v>
      </c>
      <c r="G245" s="19" t="s">
        <v>18</v>
      </c>
      <c r="H245" s="26">
        <v>242.06</v>
      </c>
      <c r="I245" s="26">
        <v>225.09</v>
      </c>
      <c r="J245" s="26">
        <v>240.12</v>
      </c>
      <c r="K245" s="26">
        <v>232.03</v>
      </c>
      <c r="L245" s="26">
        <v>240.79</v>
      </c>
      <c r="M245" s="26">
        <v>234.09</v>
      </c>
      <c r="N245" s="26">
        <v>243.93</v>
      </c>
      <c r="O245" s="26">
        <v>246.1</v>
      </c>
      <c r="P245" s="26">
        <v>225.93</v>
      </c>
      <c r="Q245" s="26">
        <v>232.05</v>
      </c>
      <c r="R245" s="26">
        <v>235.66</v>
      </c>
      <c r="S245" s="26">
        <v>251.16</v>
      </c>
      <c r="T245" s="27">
        <v>2849.0099999999998</v>
      </c>
      <c r="U245" s="19">
        <f>_xlfn.XLOOKUP(A245,'חיוב לפי חודשים קלנדריים'!$A:$A, 'חיוב לפי חודשים קלנדריים'!$S:$S)</f>
        <v>1493.41</v>
      </c>
    </row>
    <row r="246" spans="1:21" ht="15" x14ac:dyDescent="0.2">
      <c r="A246" s="20">
        <v>340563201</v>
      </c>
      <c r="B246" s="19" t="s">
        <v>15</v>
      </c>
      <c r="C246" s="19" t="s">
        <v>16</v>
      </c>
      <c r="D246" s="19" t="s">
        <v>126</v>
      </c>
      <c r="E246" s="19" t="s">
        <v>19</v>
      </c>
      <c r="F246" s="19" t="s">
        <v>21</v>
      </c>
      <c r="G246" s="19" t="s">
        <v>25</v>
      </c>
      <c r="H246" s="26">
        <v>20075</v>
      </c>
      <c r="I246" s="26">
        <v>18470</v>
      </c>
      <c r="J246" s="26">
        <v>18630</v>
      </c>
      <c r="K246" s="26">
        <v>19520</v>
      </c>
      <c r="L246" s="26">
        <v>35920</v>
      </c>
      <c r="M246" s="26">
        <v>48950</v>
      </c>
      <c r="N246" s="26">
        <v>45530</v>
      </c>
      <c r="O246" s="26">
        <v>19635</v>
      </c>
      <c r="P246" s="26">
        <v>57825</v>
      </c>
      <c r="Q246" s="26">
        <v>32795</v>
      </c>
      <c r="R246" s="26">
        <v>27520</v>
      </c>
      <c r="S246" s="26">
        <v>20885</v>
      </c>
      <c r="T246" s="27">
        <v>365755</v>
      </c>
      <c r="U246" s="19">
        <f>_xlfn.XLOOKUP(A246,'חיוב לפי חודשים קלנדריים'!$A:$A, 'חיוב לפי חודשים קלנדריים'!$S:$S)</f>
        <v>173388.69990000004</v>
      </c>
    </row>
    <row r="247" spans="1:21" ht="15" x14ac:dyDescent="0.2">
      <c r="A247" s="20">
        <v>340564235</v>
      </c>
      <c r="B247" s="19" t="s">
        <v>15</v>
      </c>
      <c r="C247" s="19" t="s">
        <v>16</v>
      </c>
      <c r="D247" s="19" t="s">
        <v>70</v>
      </c>
      <c r="E247" s="19" t="s">
        <v>19</v>
      </c>
      <c r="F247" s="19" t="s">
        <v>20</v>
      </c>
      <c r="G247" s="19" t="s">
        <v>18</v>
      </c>
      <c r="H247" s="26">
        <v>329.09</v>
      </c>
      <c r="I247" s="26">
        <v>356.28</v>
      </c>
      <c r="J247" s="26">
        <v>378.4</v>
      </c>
      <c r="K247" s="26">
        <v>350.15</v>
      </c>
      <c r="L247" s="26">
        <v>362.85</v>
      </c>
      <c r="M247" s="26">
        <v>381</v>
      </c>
      <c r="N247" s="26">
        <v>393.67</v>
      </c>
      <c r="O247" s="26">
        <v>393.27</v>
      </c>
      <c r="P247" s="26">
        <v>381.16</v>
      </c>
      <c r="Q247" s="26">
        <v>394.76</v>
      </c>
      <c r="R247" s="26">
        <v>388.47</v>
      </c>
      <c r="S247" s="26">
        <v>416.94</v>
      </c>
      <c r="T247" s="27">
        <v>4526.04</v>
      </c>
      <c r="U247" s="19">
        <f>_xlfn.XLOOKUP(A247,'חיוב לפי חודשים קלנדריים'!$A:$A, 'חיוב לפי חודשים קלנדריים'!$S:$S)</f>
        <v>2313.3700000000003</v>
      </c>
    </row>
    <row r="248" spans="1:21" ht="15" x14ac:dyDescent="0.2">
      <c r="A248" s="20">
        <v>340565080</v>
      </c>
      <c r="B248" s="19" t="s">
        <v>15</v>
      </c>
      <c r="C248" s="19" t="s">
        <v>16</v>
      </c>
      <c r="D248" s="19" t="s">
        <v>265</v>
      </c>
      <c r="E248" s="19" t="s">
        <v>19</v>
      </c>
      <c r="F248" s="19" t="s">
        <v>21</v>
      </c>
      <c r="G248" s="19" t="s">
        <v>25</v>
      </c>
      <c r="H248" s="26">
        <v>17345</v>
      </c>
      <c r="I248" s="26">
        <v>15455</v>
      </c>
      <c r="J248" s="26">
        <v>16485</v>
      </c>
      <c r="K248" s="26">
        <v>16515</v>
      </c>
      <c r="L248" s="26">
        <v>24345</v>
      </c>
      <c r="M248" s="26">
        <v>29240</v>
      </c>
      <c r="N248" s="26">
        <v>28395</v>
      </c>
      <c r="O248" s="26">
        <v>28305</v>
      </c>
      <c r="P248" s="26">
        <v>36170</v>
      </c>
      <c r="Q248" s="26">
        <v>23640</v>
      </c>
      <c r="R248" s="26">
        <v>19940</v>
      </c>
      <c r="S248" s="26">
        <v>17225</v>
      </c>
      <c r="T248" s="27">
        <v>273060</v>
      </c>
      <c r="U248" s="19">
        <f>_xlfn.XLOOKUP(A248,'חיוב לפי חודשים קלנדריים'!$A:$A, 'חיוב לפי חודשים קלנדריים'!$S:$S)</f>
        <v>135425.4596</v>
      </c>
    </row>
    <row r="249" spans="1:21" ht="15" x14ac:dyDescent="0.2">
      <c r="A249" s="20">
        <v>340566728</v>
      </c>
      <c r="B249" s="19" t="s">
        <v>15</v>
      </c>
      <c r="C249" s="19" t="s">
        <v>16</v>
      </c>
      <c r="D249" s="19">
        <v>0</v>
      </c>
      <c r="E249" s="19" t="s">
        <v>19</v>
      </c>
      <c r="F249" s="19" t="s">
        <v>21</v>
      </c>
      <c r="G249" s="19" t="s">
        <v>25</v>
      </c>
      <c r="H249" s="26">
        <v>9330</v>
      </c>
      <c r="I249" s="26">
        <v>8280</v>
      </c>
      <c r="J249" s="26">
        <v>9210</v>
      </c>
      <c r="K249" s="26">
        <v>11020</v>
      </c>
      <c r="L249" s="26">
        <v>17555</v>
      </c>
      <c r="M249" s="26">
        <v>20745</v>
      </c>
      <c r="N249" s="26">
        <v>24455</v>
      </c>
      <c r="O249" s="26">
        <v>16900</v>
      </c>
      <c r="P249" s="26">
        <v>22100</v>
      </c>
      <c r="Q249" s="26">
        <v>16510</v>
      </c>
      <c r="R249" s="26">
        <v>13155</v>
      </c>
      <c r="S249" s="26">
        <v>8735</v>
      </c>
      <c r="T249" s="27">
        <v>177995</v>
      </c>
      <c r="U249" s="19">
        <f>_xlfn.XLOOKUP(A249,'חיוב לפי חודשים קלנדריים'!$A:$A, 'חיוב לפי חודשים קלנדריים'!$S:$S)</f>
        <v>85661.969600000011</v>
      </c>
    </row>
    <row r="250" spans="1:21" ht="15" x14ac:dyDescent="0.2">
      <c r="A250" s="20">
        <v>340567009</v>
      </c>
      <c r="B250" s="19" t="s">
        <v>15</v>
      </c>
      <c r="C250" s="19" t="s">
        <v>16</v>
      </c>
      <c r="D250" s="19" t="s">
        <v>144</v>
      </c>
      <c r="E250" s="19" t="s">
        <v>19</v>
      </c>
      <c r="F250" s="19" t="s">
        <v>21</v>
      </c>
      <c r="G250" s="19" t="s">
        <v>25</v>
      </c>
      <c r="H250" s="26">
        <v>2320</v>
      </c>
      <c r="I250" s="26">
        <v>3420</v>
      </c>
      <c r="J250" s="26">
        <v>4730</v>
      </c>
      <c r="K250" s="26">
        <v>9960</v>
      </c>
      <c r="L250" s="26">
        <v>2685</v>
      </c>
      <c r="M250" s="26">
        <v>21540</v>
      </c>
      <c r="N250" s="26">
        <v>21340</v>
      </c>
      <c r="O250" s="26">
        <v>25605</v>
      </c>
      <c r="P250" s="26">
        <v>12725</v>
      </c>
      <c r="Q250" s="26">
        <v>30105</v>
      </c>
      <c r="R250" s="26">
        <v>3195</v>
      </c>
      <c r="S250" s="26">
        <v>5570</v>
      </c>
      <c r="T250" s="27">
        <v>143195</v>
      </c>
      <c r="U250" s="19">
        <f>_xlfn.XLOOKUP(A250,'חיוב לפי חודשים קלנדריים'!$A:$A, 'חיוב לפי חודשים קלנדריים'!$S:$S)</f>
        <v>81881.25989999999</v>
      </c>
    </row>
    <row r="251" spans="1:21" ht="15" x14ac:dyDescent="0.2">
      <c r="A251" s="20">
        <v>340567735</v>
      </c>
      <c r="B251" s="19" t="s">
        <v>15</v>
      </c>
      <c r="C251" s="19" t="s">
        <v>16</v>
      </c>
      <c r="D251" s="19" t="s">
        <v>145</v>
      </c>
      <c r="E251" s="19" t="s">
        <v>19</v>
      </c>
      <c r="F251" s="19" t="s">
        <v>20</v>
      </c>
      <c r="G251" s="19" t="s">
        <v>18</v>
      </c>
      <c r="H251" s="26">
        <v>470</v>
      </c>
      <c r="I251" s="26">
        <v>428.37</v>
      </c>
      <c r="J251" s="26">
        <v>422.61</v>
      </c>
      <c r="K251" s="26">
        <v>400.78</v>
      </c>
      <c r="L251" s="26">
        <v>638.79999999999995</v>
      </c>
      <c r="M251" s="26">
        <v>707.14</v>
      </c>
      <c r="N251" s="26">
        <v>822.79</v>
      </c>
      <c r="O251" s="26">
        <v>817.1</v>
      </c>
      <c r="P251" s="26">
        <v>616.19000000000005</v>
      </c>
      <c r="Q251" s="26">
        <v>632.54</v>
      </c>
      <c r="R251" s="26">
        <v>490.64</v>
      </c>
      <c r="S251" s="26">
        <v>507</v>
      </c>
      <c r="T251" s="27">
        <v>6953.9600000000009</v>
      </c>
      <c r="U251" s="19">
        <f>_xlfn.XLOOKUP(A251,'חיוב לפי חודשים קלנדריים'!$A:$A, 'חיוב לפי חודשים קלנדריים'!$S:$S)</f>
        <v>3646.6299999999997</v>
      </c>
    </row>
    <row r="252" spans="1:21" ht="15" x14ac:dyDescent="0.2">
      <c r="A252" s="20">
        <v>340568352</v>
      </c>
      <c r="B252" s="19" t="s">
        <v>15</v>
      </c>
      <c r="C252" s="19" t="s">
        <v>16</v>
      </c>
      <c r="D252" s="19" t="s">
        <v>103</v>
      </c>
      <c r="E252" s="19" t="s">
        <v>19</v>
      </c>
      <c r="F252" s="19" t="s">
        <v>20</v>
      </c>
      <c r="G252" s="19" t="s">
        <v>18</v>
      </c>
      <c r="H252" s="26">
        <v>499.22</v>
      </c>
      <c r="I252" s="26">
        <v>484.71</v>
      </c>
      <c r="J252" s="26">
        <v>387.78</v>
      </c>
      <c r="K252" s="26">
        <v>345</v>
      </c>
      <c r="L252" s="26">
        <v>502.25</v>
      </c>
      <c r="M252" s="26">
        <v>543.75</v>
      </c>
      <c r="N252" s="26">
        <v>555.54999999999995</v>
      </c>
      <c r="O252" s="26">
        <v>548.94000000000005</v>
      </c>
      <c r="P252" s="26">
        <v>480</v>
      </c>
      <c r="Q252" s="26">
        <v>492.04</v>
      </c>
      <c r="R252" s="26">
        <v>361.45</v>
      </c>
      <c r="S252" s="26">
        <v>373.5</v>
      </c>
      <c r="T252" s="27">
        <v>5574.1900000000005</v>
      </c>
      <c r="U252" s="19">
        <f>_xlfn.XLOOKUP(A252,'חיוב לפי חודשים קלנדריים'!$A:$A, 'חיוב לפי חודשים קלנדריים'!$S:$S)</f>
        <v>2921.6299999999997</v>
      </c>
    </row>
    <row r="253" spans="1:21" ht="15" x14ac:dyDescent="0.2">
      <c r="A253" s="20">
        <v>340568699</v>
      </c>
      <c r="B253" s="19" t="s">
        <v>15</v>
      </c>
      <c r="C253" s="19" t="s">
        <v>16</v>
      </c>
      <c r="D253" s="19" t="s">
        <v>65</v>
      </c>
      <c r="E253" s="19" t="s">
        <v>19</v>
      </c>
      <c r="F253" s="19" t="s">
        <v>20</v>
      </c>
      <c r="G253" s="19" t="s">
        <v>18</v>
      </c>
      <c r="H253" s="26">
        <v>1417.31</v>
      </c>
      <c r="I253" s="26">
        <v>1270.3399999999999</v>
      </c>
      <c r="J253" s="26">
        <v>1380.37</v>
      </c>
      <c r="K253" s="26">
        <v>1349.55</v>
      </c>
      <c r="L253" s="26">
        <v>1712.92</v>
      </c>
      <c r="M253" s="26">
        <v>2145.5</v>
      </c>
      <c r="N253" s="26">
        <v>2163.0700000000002</v>
      </c>
      <c r="O253" s="26">
        <v>2088.38</v>
      </c>
      <c r="P253" s="26">
        <v>1754.37</v>
      </c>
      <c r="Q253" s="26">
        <v>1757.74</v>
      </c>
      <c r="R253" s="26">
        <v>1554.71</v>
      </c>
      <c r="S253" s="26">
        <v>1519</v>
      </c>
      <c r="T253" s="27">
        <v>20113.259999999998</v>
      </c>
      <c r="U253" s="19">
        <f>_xlfn.XLOOKUP(A253,'חיוב לפי חודשים קלנדריים'!$A:$A, 'חיוב לפי חודשים קלנדריים'!$S:$S)</f>
        <v>10546.710000000001</v>
      </c>
    </row>
    <row r="254" spans="1:21" ht="15" x14ac:dyDescent="0.2">
      <c r="A254" s="20">
        <v>340571286</v>
      </c>
      <c r="B254" s="19" t="s">
        <v>15</v>
      </c>
      <c r="C254" s="19" t="s">
        <v>16</v>
      </c>
      <c r="D254" s="19" t="s">
        <v>127</v>
      </c>
      <c r="E254" s="19" t="s">
        <v>19</v>
      </c>
      <c r="F254" s="19" t="s">
        <v>20</v>
      </c>
      <c r="G254" s="19" t="s">
        <v>25</v>
      </c>
      <c r="H254" s="26">
        <v>1425</v>
      </c>
      <c r="I254" s="26">
        <v>1590</v>
      </c>
      <c r="J254" s="26">
        <v>955</v>
      </c>
      <c r="K254" s="26">
        <v>985</v>
      </c>
      <c r="L254" s="26">
        <v>2030</v>
      </c>
      <c r="M254" s="26">
        <v>2450</v>
      </c>
      <c r="N254" s="26">
        <v>2585</v>
      </c>
      <c r="O254" s="26">
        <v>1870</v>
      </c>
      <c r="P254" s="26">
        <v>2800</v>
      </c>
      <c r="Q254" s="26">
        <v>1100</v>
      </c>
      <c r="R254" s="26">
        <v>1115</v>
      </c>
      <c r="S254" s="26">
        <v>1220</v>
      </c>
      <c r="T254" s="27">
        <v>20125</v>
      </c>
      <c r="U254" s="19">
        <f>_xlfn.XLOOKUP(A254,'חיוב לפי חודשים קלנדריים'!$A:$A, 'חיוב לפי חודשים קלנדריים'!$S:$S)</f>
        <v>10552.789999999999</v>
      </c>
    </row>
    <row r="255" spans="1:21" ht="15" x14ac:dyDescent="0.2">
      <c r="A255" s="20">
        <v>340572374</v>
      </c>
      <c r="B255" s="19" t="s">
        <v>15</v>
      </c>
      <c r="C255" s="19" t="s">
        <v>16</v>
      </c>
      <c r="D255" s="19">
        <v>0</v>
      </c>
      <c r="E255" s="19" t="s">
        <v>19</v>
      </c>
      <c r="F255" s="19" t="s">
        <v>21</v>
      </c>
      <c r="G255" s="19" t="s">
        <v>25</v>
      </c>
      <c r="H255" s="26">
        <v>13860</v>
      </c>
      <c r="I255" s="26">
        <v>12955</v>
      </c>
      <c r="J255" s="26">
        <v>13325</v>
      </c>
      <c r="K255" s="26">
        <v>16895</v>
      </c>
      <c r="L255" s="26">
        <v>19550</v>
      </c>
      <c r="M255" s="26">
        <v>24505</v>
      </c>
      <c r="N255" s="26">
        <v>21135</v>
      </c>
      <c r="O255" s="26">
        <v>17010</v>
      </c>
      <c r="P255" s="26">
        <v>24765</v>
      </c>
      <c r="Q255" s="26">
        <v>20010</v>
      </c>
      <c r="R255" s="26">
        <v>15370</v>
      </c>
      <c r="S255" s="26">
        <v>14225</v>
      </c>
      <c r="T255" s="27">
        <v>213605</v>
      </c>
      <c r="U255" s="19">
        <f>_xlfn.XLOOKUP(A255,'חיוב לפי חודשים קלנדריים'!$A:$A, 'חיוב לפי חודשים קלנדריים'!$S:$S)</f>
        <v>101089.25</v>
      </c>
    </row>
    <row r="256" spans="1:21" ht="15" x14ac:dyDescent="0.2">
      <c r="A256" s="20">
        <v>340572432</v>
      </c>
      <c r="B256" s="19" t="s">
        <v>15</v>
      </c>
      <c r="C256" s="19" t="s">
        <v>16</v>
      </c>
      <c r="D256" s="19" t="s">
        <v>117</v>
      </c>
      <c r="E256" s="19" t="s">
        <v>19</v>
      </c>
      <c r="F256" s="19" t="s">
        <v>21</v>
      </c>
      <c r="G256" s="19" t="s">
        <v>18</v>
      </c>
      <c r="H256" s="26">
        <v>6067</v>
      </c>
      <c r="I256" s="26">
        <v>5488</v>
      </c>
      <c r="J256" s="26">
        <v>5450</v>
      </c>
      <c r="K256" s="26">
        <v>4436</v>
      </c>
      <c r="L256" s="26">
        <v>4213</v>
      </c>
      <c r="M256" s="26">
        <v>3391</v>
      </c>
      <c r="N256" s="26">
        <v>3595</v>
      </c>
      <c r="O256" s="26">
        <v>3866</v>
      </c>
      <c r="P256" s="26">
        <v>4259</v>
      </c>
      <c r="Q256" s="26">
        <v>4711</v>
      </c>
      <c r="R256" s="26">
        <v>4771</v>
      </c>
      <c r="S256" s="26">
        <v>6407</v>
      </c>
      <c r="T256" s="27">
        <v>56654</v>
      </c>
      <c r="U256" s="19">
        <f>_xlfn.XLOOKUP(A256,'חיוב לפי חודשים קלנדריים'!$A:$A, 'חיוב לפי חודשים קלנדריים'!$S:$S)</f>
        <v>28941.439499999997</v>
      </c>
    </row>
    <row r="257" spans="1:21" ht="15" x14ac:dyDescent="0.2">
      <c r="A257" s="20">
        <v>340572472</v>
      </c>
      <c r="B257" s="19" t="s">
        <v>15</v>
      </c>
      <c r="C257" s="19" t="s">
        <v>16</v>
      </c>
      <c r="D257" s="19" t="s">
        <v>128</v>
      </c>
      <c r="E257" s="19" t="s">
        <v>19</v>
      </c>
      <c r="F257" s="19" t="s">
        <v>20</v>
      </c>
      <c r="G257" s="19" t="s">
        <v>18</v>
      </c>
      <c r="H257" s="26">
        <v>302.77</v>
      </c>
      <c r="I257" s="26">
        <v>281.3</v>
      </c>
      <c r="J257" s="26">
        <v>296.55</v>
      </c>
      <c r="K257" s="26">
        <v>284.77</v>
      </c>
      <c r="L257" s="26">
        <v>293.39999999999998</v>
      </c>
      <c r="M257" s="26">
        <v>282.93</v>
      </c>
      <c r="N257" s="26">
        <v>295.91000000000003</v>
      </c>
      <c r="O257" s="26">
        <v>298.83</v>
      </c>
      <c r="P257" s="26">
        <v>282.31</v>
      </c>
      <c r="Q257" s="26">
        <v>291.20999999999998</v>
      </c>
      <c r="R257" s="26">
        <v>302.14</v>
      </c>
      <c r="S257" s="26">
        <v>318.61</v>
      </c>
      <c r="T257" s="27">
        <v>3530.73</v>
      </c>
      <c r="U257" s="19">
        <f>_xlfn.XLOOKUP(A257,'חיוב לפי חודשים קלנדריים'!$A:$A, 'חיוב לפי חודשים קלנדריים'!$S:$S)</f>
        <v>1850.7300000000002</v>
      </c>
    </row>
    <row r="258" spans="1:21" ht="15" x14ac:dyDescent="0.2">
      <c r="A258" s="20">
        <v>340573170</v>
      </c>
      <c r="B258" s="19" t="s">
        <v>15</v>
      </c>
      <c r="C258" s="19" t="s">
        <v>16</v>
      </c>
      <c r="D258" s="19" t="s">
        <v>132</v>
      </c>
      <c r="E258" s="19" t="s">
        <v>19</v>
      </c>
      <c r="F258" s="19" t="s">
        <v>20</v>
      </c>
      <c r="G258" s="19" t="s">
        <v>18</v>
      </c>
      <c r="H258" s="26">
        <v>2103.73</v>
      </c>
      <c r="I258" s="26">
        <v>1920</v>
      </c>
      <c r="J258" s="26">
        <v>1833.87</v>
      </c>
      <c r="K258" s="26">
        <v>1774.71</v>
      </c>
      <c r="L258" s="26">
        <v>1616.3</v>
      </c>
      <c r="M258" s="26">
        <v>1478.03</v>
      </c>
      <c r="N258" s="26">
        <v>1527.92</v>
      </c>
      <c r="O258" s="26">
        <v>1453.27</v>
      </c>
      <c r="P258" s="26">
        <v>731.25</v>
      </c>
      <c r="Q258" s="26">
        <v>755.62</v>
      </c>
      <c r="R258" s="26">
        <v>872.45</v>
      </c>
      <c r="S258" s="26">
        <v>901.54</v>
      </c>
      <c r="T258" s="27">
        <v>16968.690000000002</v>
      </c>
      <c r="U258" s="19">
        <f>_xlfn.XLOOKUP(A258,'חיוב לפי חודשים קלנדריים'!$A:$A, 'חיוב לפי חודשים קלנדריים'!$S:$S)</f>
        <v>8667.4699999999993</v>
      </c>
    </row>
    <row r="259" spans="1:21" ht="15" x14ac:dyDescent="0.2">
      <c r="A259" s="20">
        <v>340573584</v>
      </c>
      <c r="B259" s="19" t="s">
        <v>15</v>
      </c>
      <c r="C259" s="19" t="s">
        <v>16</v>
      </c>
      <c r="D259" s="19" t="s">
        <v>277</v>
      </c>
      <c r="E259" s="19" t="s">
        <v>19</v>
      </c>
      <c r="F259" s="19" t="s">
        <v>20</v>
      </c>
      <c r="G259" s="19" t="s">
        <v>18</v>
      </c>
      <c r="H259" s="26">
        <v>94.34</v>
      </c>
      <c r="I259" s="26">
        <v>87.74</v>
      </c>
      <c r="J259" s="26">
        <v>93.83</v>
      </c>
      <c r="K259" s="26">
        <v>90.82</v>
      </c>
      <c r="L259" s="26">
        <v>94.1</v>
      </c>
      <c r="M259" s="26">
        <v>91.66</v>
      </c>
      <c r="N259" s="26">
        <v>200.81</v>
      </c>
      <c r="O259" s="26">
        <v>300.27</v>
      </c>
      <c r="P259" s="26">
        <v>117.52</v>
      </c>
      <c r="Q259" s="26">
        <v>93.92</v>
      </c>
      <c r="R259" s="26">
        <v>90.69</v>
      </c>
      <c r="S259" s="26">
        <v>93.6</v>
      </c>
      <c r="T259" s="27">
        <v>1449.3</v>
      </c>
      <c r="U259" s="19">
        <f>_xlfn.XLOOKUP(A259,'חיוב לפי חודשים קלנדריים'!$A:$A, 'חיוב לפי חודשים קלנדריים'!$S:$S)</f>
        <v>760.04</v>
      </c>
    </row>
    <row r="260" spans="1:21" ht="15" x14ac:dyDescent="0.2">
      <c r="A260" s="20">
        <v>340573586</v>
      </c>
      <c r="B260" s="19" t="s">
        <v>15</v>
      </c>
      <c r="C260" s="19" t="s">
        <v>16</v>
      </c>
      <c r="D260" s="19" t="s">
        <v>128</v>
      </c>
      <c r="E260" s="19" t="s">
        <v>19</v>
      </c>
      <c r="F260" s="19" t="s">
        <v>20</v>
      </c>
      <c r="G260" s="19" t="s">
        <v>18</v>
      </c>
      <c r="H260" s="26">
        <v>358.27</v>
      </c>
      <c r="I260" s="26">
        <v>334.61</v>
      </c>
      <c r="J260" s="26">
        <v>354.07</v>
      </c>
      <c r="K260" s="26">
        <v>340.98</v>
      </c>
      <c r="L260" s="26">
        <v>352.84</v>
      </c>
      <c r="M260" s="26">
        <v>342.32</v>
      </c>
      <c r="N260" s="26">
        <v>356.69</v>
      </c>
      <c r="O260" s="26">
        <v>359.48</v>
      </c>
      <c r="P260" s="26">
        <v>337.83</v>
      </c>
      <c r="Q260" s="26">
        <v>347.01</v>
      </c>
      <c r="R260" s="26">
        <v>345.43</v>
      </c>
      <c r="S260" s="26">
        <v>362.69</v>
      </c>
      <c r="T260" s="27">
        <v>4192.22</v>
      </c>
      <c r="U260" s="19">
        <f>_xlfn.XLOOKUP(A260,'חיוב לפי חודשים קלנדריים'!$A:$A, 'חיוב לפי חודשים קלנדריים'!$S:$S)</f>
        <v>2197.5099999999998</v>
      </c>
    </row>
    <row r="261" spans="1:21" ht="15" x14ac:dyDescent="0.2">
      <c r="A261" s="20">
        <v>340574284</v>
      </c>
      <c r="B261" s="19" t="s">
        <v>15</v>
      </c>
      <c r="C261" s="19" t="s">
        <v>16</v>
      </c>
      <c r="D261" s="19" t="s">
        <v>17</v>
      </c>
      <c r="E261" s="19" t="s">
        <v>19</v>
      </c>
      <c r="F261" s="19" t="s">
        <v>20</v>
      </c>
      <c r="G261" s="19" t="s">
        <v>18</v>
      </c>
      <c r="H261" s="26">
        <v>473.33</v>
      </c>
      <c r="I261" s="26">
        <v>473.11</v>
      </c>
      <c r="J261" s="26">
        <v>450.62</v>
      </c>
      <c r="K261" s="26">
        <v>423.28</v>
      </c>
      <c r="L261" s="26">
        <v>502.16</v>
      </c>
      <c r="M261" s="26">
        <v>511.6</v>
      </c>
      <c r="N261" s="26">
        <v>412.83</v>
      </c>
      <c r="O261" s="26">
        <v>393.66</v>
      </c>
      <c r="P261" s="26">
        <v>362.85</v>
      </c>
      <c r="Q261" s="26">
        <v>375.95</v>
      </c>
      <c r="R261" s="26">
        <v>392.9</v>
      </c>
      <c r="S261" s="26">
        <v>406</v>
      </c>
      <c r="T261" s="27">
        <v>5178.2899999999991</v>
      </c>
      <c r="U261" s="19">
        <f>_xlfn.XLOOKUP(A261,'חיוב לפי חודשים קלנדריים'!$A:$A, 'חיוב לפי חודשים קלנדריים'!$S:$S)</f>
        <v>2714</v>
      </c>
    </row>
    <row r="262" spans="1:21" ht="15" x14ac:dyDescent="0.2">
      <c r="A262" s="20">
        <v>340574423</v>
      </c>
      <c r="B262" s="19" t="s">
        <v>15</v>
      </c>
      <c r="C262" s="19" t="s">
        <v>16</v>
      </c>
      <c r="D262" s="19" t="s">
        <v>132</v>
      </c>
      <c r="E262" s="19" t="s">
        <v>19</v>
      </c>
      <c r="F262" s="19" t="s">
        <v>21</v>
      </c>
      <c r="G262" s="19" t="s">
        <v>18</v>
      </c>
      <c r="H262" s="26">
        <v>8115</v>
      </c>
      <c r="I262" s="26">
        <v>7015</v>
      </c>
      <c r="J262" s="26">
        <v>7113</v>
      </c>
      <c r="K262" s="26">
        <v>6281</v>
      </c>
      <c r="L262" s="26">
        <v>5990</v>
      </c>
      <c r="M262" s="26">
        <v>5410</v>
      </c>
      <c r="N262" s="26">
        <v>5729</v>
      </c>
      <c r="O262" s="26">
        <v>5816</v>
      </c>
      <c r="P262" s="26">
        <v>2931</v>
      </c>
      <c r="Q262" s="26">
        <v>3147</v>
      </c>
      <c r="R262" s="26">
        <v>3362</v>
      </c>
      <c r="S262" s="26">
        <v>3490</v>
      </c>
      <c r="T262" s="27">
        <v>64399</v>
      </c>
      <c r="U262" s="19">
        <f>_xlfn.XLOOKUP(A262,'חיוב לפי חודשים קלנדריים'!$A:$A, 'חיוב לפי חודשים קלנדריים'!$S:$S)</f>
        <v>33222.609700000001</v>
      </c>
    </row>
    <row r="263" spans="1:21" ht="15" x14ac:dyDescent="0.2">
      <c r="A263" s="20">
        <v>340574611</v>
      </c>
      <c r="B263" s="19" t="s">
        <v>15</v>
      </c>
      <c r="C263" s="19" t="s">
        <v>16</v>
      </c>
      <c r="D263" s="19" t="s">
        <v>147</v>
      </c>
      <c r="E263" s="19" t="s">
        <v>19</v>
      </c>
      <c r="F263" s="19" t="s">
        <v>20</v>
      </c>
      <c r="G263" s="19" t="s">
        <v>18</v>
      </c>
      <c r="H263" s="26">
        <v>327.62</v>
      </c>
      <c r="I263" s="26">
        <v>320.73</v>
      </c>
      <c r="J263" s="26">
        <v>359.11</v>
      </c>
      <c r="K263" s="26">
        <v>380.57</v>
      </c>
      <c r="L263" s="26">
        <v>397.62</v>
      </c>
      <c r="M263" s="26">
        <v>511.6</v>
      </c>
      <c r="N263" s="26">
        <v>496.75</v>
      </c>
      <c r="O263" s="26">
        <v>363.81</v>
      </c>
      <c r="P263" s="26">
        <v>335.31</v>
      </c>
      <c r="Q263" s="26">
        <v>326.69</v>
      </c>
      <c r="R263" s="26">
        <v>373.2</v>
      </c>
      <c r="S263" s="26">
        <v>503.56</v>
      </c>
      <c r="T263" s="27">
        <v>4696.5700000000006</v>
      </c>
      <c r="U263" s="19">
        <f>_xlfn.XLOOKUP(A263,'חיוב לפי חודשים קלנדריים'!$A:$A, 'חיוב לפי חודשים קלנדריים'!$S:$S)</f>
        <v>2462.7399999999998</v>
      </c>
    </row>
    <row r="264" spans="1:21" ht="15" x14ac:dyDescent="0.2">
      <c r="A264" s="20">
        <v>340574899</v>
      </c>
      <c r="B264" s="19" t="s">
        <v>15</v>
      </c>
      <c r="C264" s="19" t="s">
        <v>16</v>
      </c>
      <c r="D264" s="19" t="s">
        <v>117</v>
      </c>
      <c r="E264" s="19" t="s">
        <v>19</v>
      </c>
      <c r="F264" s="19" t="s">
        <v>20</v>
      </c>
      <c r="G264" s="19" t="s">
        <v>18</v>
      </c>
      <c r="H264" s="26">
        <v>1258.6099999999999</v>
      </c>
      <c r="I264" s="26">
        <v>986</v>
      </c>
      <c r="J264" s="26">
        <v>1036.56</v>
      </c>
      <c r="K264" s="26">
        <v>889.21</v>
      </c>
      <c r="L264" s="26">
        <v>917.33</v>
      </c>
      <c r="M264" s="26">
        <v>843.5</v>
      </c>
      <c r="N264" s="26">
        <v>872.95</v>
      </c>
      <c r="O264" s="26">
        <v>892.31</v>
      </c>
      <c r="P264" s="26">
        <v>932.86</v>
      </c>
      <c r="Q264" s="26">
        <v>1071.43</v>
      </c>
      <c r="R264" s="26">
        <v>1073.21</v>
      </c>
      <c r="S264" s="26">
        <v>1196.5999999999999</v>
      </c>
      <c r="T264" s="27">
        <v>11970.570000000002</v>
      </c>
      <c r="U264" s="19">
        <f>_xlfn.XLOOKUP(A264,'חיוב לפי חודשים קלנדריים'!$A:$A, 'חיוב לפי חודשים קלנדריים'!$S:$S)</f>
        <v>6115.9400000000005</v>
      </c>
    </row>
    <row r="265" spans="1:21" ht="15" x14ac:dyDescent="0.2">
      <c r="A265" s="20">
        <v>340575106</v>
      </c>
      <c r="B265" s="19" t="s">
        <v>15</v>
      </c>
      <c r="C265" s="19" t="s">
        <v>16</v>
      </c>
      <c r="D265" s="19" t="s">
        <v>149</v>
      </c>
      <c r="E265" s="19" t="s">
        <v>19</v>
      </c>
      <c r="F265" s="19" t="s">
        <v>20</v>
      </c>
      <c r="G265" s="19" t="s">
        <v>18</v>
      </c>
      <c r="H265" s="26">
        <v>727.33</v>
      </c>
      <c r="I265" s="26">
        <v>705.11</v>
      </c>
      <c r="J265" s="26">
        <v>562.67999999999995</v>
      </c>
      <c r="K265" s="26">
        <v>500.15</v>
      </c>
      <c r="L265" s="26">
        <v>824.58</v>
      </c>
      <c r="M265" s="26">
        <v>919.82</v>
      </c>
      <c r="N265" s="26">
        <v>1007.75</v>
      </c>
      <c r="O265" s="26">
        <v>999.31</v>
      </c>
      <c r="P265" s="26">
        <v>814.28</v>
      </c>
      <c r="Q265" s="26">
        <v>834.83</v>
      </c>
      <c r="R265" s="26">
        <v>616.45000000000005</v>
      </c>
      <c r="S265" s="26">
        <v>637</v>
      </c>
      <c r="T265" s="27">
        <v>9149.2899999999991</v>
      </c>
      <c r="U265" s="19">
        <f>_xlfn.XLOOKUP(A265,'חיוב לפי חודשים קלנדריים'!$A:$A, 'חיוב לפי חודשים קלנדריים'!$S:$S)</f>
        <v>4796.62</v>
      </c>
    </row>
    <row r="266" spans="1:21" ht="15" x14ac:dyDescent="0.2">
      <c r="A266" s="20">
        <v>340576123</v>
      </c>
      <c r="B266" s="19" t="s">
        <v>15</v>
      </c>
      <c r="C266" s="19" t="s">
        <v>16</v>
      </c>
      <c r="D266" s="19" t="s">
        <v>132</v>
      </c>
      <c r="E266" s="19" t="s">
        <v>19</v>
      </c>
      <c r="F266" s="19" t="s">
        <v>20</v>
      </c>
      <c r="G266" s="19" t="s">
        <v>18</v>
      </c>
      <c r="H266" s="26">
        <v>2378.41</v>
      </c>
      <c r="I266" s="26">
        <v>2061.1799999999998</v>
      </c>
      <c r="J266" s="26">
        <v>2199.36</v>
      </c>
      <c r="K266" s="26">
        <v>2115.21</v>
      </c>
      <c r="L266" s="26">
        <v>2185.71</v>
      </c>
      <c r="M266" s="26">
        <v>2442.21</v>
      </c>
      <c r="N266" s="26">
        <v>2680.25</v>
      </c>
      <c r="O266" s="26">
        <v>3791.72</v>
      </c>
      <c r="P266" s="26">
        <v>3506.69</v>
      </c>
      <c r="Q266" s="26">
        <v>3403.7</v>
      </c>
      <c r="R266" s="26">
        <v>3210.32</v>
      </c>
      <c r="S266" s="26">
        <v>3144.6</v>
      </c>
      <c r="T266" s="27">
        <v>33119.360000000001</v>
      </c>
      <c r="U266" s="19">
        <f>_xlfn.XLOOKUP(A266,'חיוב לפי חודשים קלנדריים'!$A:$A, 'חיוב לפי חודשים קלנדריים'!$S:$S)</f>
        <v>16928.36</v>
      </c>
    </row>
    <row r="267" spans="1:21" ht="15" x14ac:dyDescent="0.2">
      <c r="A267" s="20">
        <v>340576487</v>
      </c>
      <c r="B267" s="19" t="s">
        <v>15</v>
      </c>
      <c r="C267" s="19" t="s">
        <v>16</v>
      </c>
      <c r="D267" s="19" t="s">
        <v>70</v>
      </c>
      <c r="E267" s="19" t="s">
        <v>19</v>
      </c>
      <c r="F267" s="19" t="s">
        <v>20</v>
      </c>
      <c r="G267" s="19" t="s">
        <v>18</v>
      </c>
      <c r="H267" s="26">
        <v>413.39</v>
      </c>
      <c r="I267" s="26">
        <v>386.83</v>
      </c>
      <c r="J267" s="26">
        <v>413.53</v>
      </c>
      <c r="K267" s="26">
        <v>400.29</v>
      </c>
      <c r="L267" s="26">
        <v>413.64</v>
      </c>
      <c r="M267" s="26">
        <v>419.13</v>
      </c>
      <c r="N267" s="26">
        <v>434.49</v>
      </c>
      <c r="O267" s="26">
        <v>434.6</v>
      </c>
      <c r="P267" s="26">
        <v>432.16</v>
      </c>
      <c r="Q267" s="26">
        <v>485.82</v>
      </c>
      <c r="R267" s="26">
        <v>470.21</v>
      </c>
      <c r="S267" s="26">
        <v>486.25</v>
      </c>
      <c r="T267" s="27">
        <v>5190.34</v>
      </c>
      <c r="U267" s="19">
        <f>_xlfn.XLOOKUP(A267,'חיוב לפי חודשים קלנדריים'!$A:$A, 'חיוב לפי חודשים קלנדריים'!$S:$S)</f>
        <v>2721.0399999999995</v>
      </c>
    </row>
    <row r="268" spans="1:21" ht="15" x14ac:dyDescent="0.2">
      <c r="A268" s="20">
        <v>340576790</v>
      </c>
      <c r="B268" s="19" t="s">
        <v>15</v>
      </c>
      <c r="C268" s="19" t="s">
        <v>16</v>
      </c>
      <c r="D268" s="19" t="s">
        <v>70</v>
      </c>
      <c r="E268" s="19" t="s">
        <v>19</v>
      </c>
      <c r="F268" s="19" t="s">
        <v>20</v>
      </c>
      <c r="G268" s="19" t="s">
        <v>18</v>
      </c>
      <c r="H268" s="26">
        <v>265.18</v>
      </c>
      <c r="I268" s="26">
        <v>249</v>
      </c>
      <c r="J268" s="26">
        <v>256.52999999999997</v>
      </c>
      <c r="K268" s="26">
        <v>248.26</v>
      </c>
      <c r="L268" s="26">
        <v>257.01</v>
      </c>
      <c r="M268" s="26">
        <v>248.88</v>
      </c>
      <c r="N268" s="26">
        <v>261.74</v>
      </c>
      <c r="O268" s="26">
        <v>265.57</v>
      </c>
      <c r="P268" s="26">
        <v>276.08999999999997</v>
      </c>
      <c r="Q268" s="26">
        <v>287.01</v>
      </c>
      <c r="R268" s="26">
        <v>301.89999999999998</v>
      </c>
      <c r="S268" s="26">
        <v>311.95999999999998</v>
      </c>
      <c r="T268" s="27">
        <v>3229.1300000000006</v>
      </c>
      <c r="U268" s="19">
        <f>_xlfn.XLOOKUP(A268,'חיוב לפי חודשים קלנדריים'!$A:$A, 'חיוב לפי חודשים קלנדריים'!$S:$S)</f>
        <v>1692.79</v>
      </c>
    </row>
    <row r="269" spans="1:21" ht="15" x14ac:dyDescent="0.2">
      <c r="A269" s="20">
        <v>340576905</v>
      </c>
      <c r="B269" s="19" t="s">
        <v>15</v>
      </c>
      <c r="C269" s="19" t="s">
        <v>16</v>
      </c>
      <c r="D269" s="19" t="s">
        <v>70</v>
      </c>
      <c r="E269" s="19" t="s">
        <v>19</v>
      </c>
      <c r="F269" s="19" t="s">
        <v>20</v>
      </c>
      <c r="G269" s="19" t="s">
        <v>18</v>
      </c>
      <c r="H269" s="26">
        <v>302.38</v>
      </c>
      <c r="I269" s="26">
        <v>271.11</v>
      </c>
      <c r="J269" s="26">
        <v>288.31</v>
      </c>
      <c r="K269" s="26">
        <v>277.82</v>
      </c>
      <c r="L269" s="26">
        <v>289</v>
      </c>
      <c r="M269" s="26">
        <v>284.20999999999998</v>
      </c>
      <c r="N269" s="26">
        <v>298.52</v>
      </c>
      <c r="O269" s="26">
        <v>305.23</v>
      </c>
      <c r="P269" s="26">
        <v>584.76</v>
      </c>
      <c r="Q269" s="26">
        <v>713</v>
      </c>
      <c r="R269" s="26">
        <v>232.74</v>
      </c>
      <c r="S269" s="26">
        <v>4.25</v>
      </c>
      <c r="T269" s="27">
        <v>3851.33</v>
      </c>
      <c r="U269" s="19">
        <f>_xlfn.XLOOKUP(A269,'חיוב לפי חודשים קלנדריים'!$A:$A, 'חיוב לפי חודשים קלנדריים'!$S:$S)</f>
        <v>2019.1</v>
      </c>
    </row>
    <row r="270" spans="1:21" ht="15" x14ac:dyDescent="0.2">
      <c r="A270" s="20">
        <v>340577207</v>
      </c>
      <c r="B270" s="19" t="s">
        <v>15</v>
      </c>
      <c r="C270" s="19" t="s">
        <v>16</v>
      </c>
      <c r="D270" s="19" t="s">
        <v>140</v>
      </c>
      <c r="E270" s="19" t="s">
        <v>19</v>
      </c>
      <c r="F270" s="19" t="s">
        <v>20</v>
      </c>
      <c r="G270" s="19" t="s">
        <v>18</v>
      </c>
      <c r="H270" s="26">
        <v>519.12</v>
      </c>
      <c r="I270" s="26">
        <v>486.25</v>
      </c>
      <c r="J270" s="26">
        <v>519.45000000000005</v>
      </c>
      <c r="K270" s="26">
        <v>502.28</v>
      </c>
      <c r="L270" s="26">
        <v>519.02</v>
      </c>
      <c r="M270" s="26">
        <v>502.58</v>
      </c>
      <c r="N270" s="26">
        <v>519.38</v>
      </c>
      <c r="O270" s="26">
        <v>519.66999999999996</v>
      </c>
      <c r="P270" s="26">
        <v>502.87</v>
      </c>
      <c r="Q270" s="26">
        <v>519.5</v>
      </c>
      <c r="R270" s="26">
        <v>502.7</v>
      </c>
      <c r="S270" s="26">
        <v>519.25</v>
      </c>
      <c r="T270" s="27">
        <v>6132.07</v>
      </c>
      <c r="U270" s="19">
        <f>_xlfn.XLOOKUP(A270,'חיוב לפי חודשים קלנדריים'!$A:$A, 'חיוב לפי חודשים קלנדריים'!$S:$S)</f>
        <v>3133.7799999999997</v>
      </c>
    </row>
    <row r="271" spans="1:21" ht="15" x14ac:dyDescent="0.2">
      <c r="A271" s="20">
        <v>340577280</v>
      </c>
      <c r="B271" s="19" t="s">
        <v>15</v>
      </c>
      <c r="C271" s="19" t="s">
        <v>16</v>
      </c>
      <c r="D271" s="19" t="s">
        <v>118</v>
      </c>
      <c r="E271" s="19" t="s">
        <v>19</v>
      </c>
      <c r="F271" s="19" t="s">
        <v>20</v>
      </c>
      <c r="G271" s="19" t="s">
        <v>18</v>
      </c>
      <c r="H271" s="26">
        <v>3</v>
      </c>
      <c r="I271" s="26">
        <v>4.26</v>
      </c>
      <c r="J271" s="26">
        <v>16.48</v>
      </c>
      <c r="K271" s="26">
        <v>18.16</v>
      </c>
      <c r="L271" s="26">
        <v>19.260000000000002</v>
      </c>
      <c r="M271" s="26">
        <v>19.09</v>
      </c>
      <c r="N271" s="26">
        <v>151.80000000000001</v>
      </c>
      <c r="O271" s="26">
        <v>208.9</v>
      </c>
      <c r="P271" s="26">
        <v>229.85</v>
      </c>
      <c r="Q271" s="26">
        <v>237.51</v>
      </c>
      <c r="R271" s="26">
        <v>248.22</v>
      </c>
      <c r="S271" s="26">
        <v>259.42</v>
      </c>
      <c r="T271" s="27">
        <v>1415.95</v>
      </c>
      <c r="U271" s="19">
        <f>_xlfn.XLOOKUP(A271,'חיוב לפי חודשים קלנדריים'!$A:$A, 'חיוב לפי חודשים קלנדריים'!$S:$S)</f>
        <v>743.59</v>
      </c>
    </row>
    <row r="272" spans="1:21" ht="15" x14ac:dyDescent="0.2">
      <c r="A272" s="20">
        <v>340577343</v>
      </c>
      <c r="B272" s="19" t="s">
        <v>15</v>
      </c>
      <c r="C272" s="19" t="s">
        <v>16</v>
      </c>
      <c r="D272" s="19" t="s">
        <v>260</v>
      </c>
      <c r="E272" s="19" t="s">
        <v>19</v>
      </c>
      <c r="F272" s="19" t="s">
        <v>20</v>
      </c>
      <c r="G272" s="19" t="s">
        <v>18</v>
      </c>
      <c r="H272" s="26">
        <v>1379.91</v>
      </c>
      <c r="I272" s="26">
        <v>1216.29</v>
      </c>
      <c r="J272" s="26">
        <v>1793.14</v>
      </c>
      <c r="K272" s="26">
        <v>1827.04</v>
      </c>
      <c r="L272" s="26">
        <v>1888.06</v>
      </c>
      <c r="M272" s="26">
        <v>1827.27</v>
      </c>
      <c r="N272" s="26">
        <v>2925.5</v>
      </c>
      <c r="O272" s="26">
        <v>3258.13</v>
      </c>
      <c r="P272" s="26">
        <v>2324.5500000000002</v>
      </c>
      <c r="Q272" s="26">
        <v>2402.04</v>
      </c>
      <c r="R272" s="26">
        <v>1698.43</v>
      </c>
      <c r="S272" s="26">
        <v>1655.5</v>
      </c>
      <c r="T272" s="27">
        <v>24195.86</v>
      </c>
      <c r="U272" s="19">
        <f>_xlfn.XLOOKUP(A272,'חיוב לפי חודשים קלנדריים'!$A:$A, 'חיוב לפי חודשים קלנדריים'!$S:$S)</f>
        <v>12691.359999999999</v>
      </c>
    </row>
    <row r="273" spans="1:21" ht="15" x14ac:dyDescent="0.2">
      <c r="A273" s="20">
        <v>340577473</v>
      </c>
      <c r="B273" s="19" t="s">
        <v>15</v>
      </c>
      <c r="C273" s="19" t="s">
        <v>16</v>
      </c>
      <c r="D273" s="19" t="s">
        <v>149</v>
      </c>
      <c r="E273" s="19" t="s">
        <v>19</v>
      </c>
      <c r="F273" s="19" t="s">
        <v>20</v>
      </c>
      <c r="G273" s="19" t="s">
        <v>18</v>
      </c>
      <c r="H273" s="26">
        <v>81.22</v>
      </c>
      <c r="I273" s="26">
        <v>77.88</v>
      </c>
      <c r="J273" s="26">
        <v>136.81</v>
      </c>
      <c r="K273" s="26">
        <v>144.84</v>
      </c>
      <c r="L273" s="26">
        <v>149.52000000000001</v>
      </c>
      <c r="M273" s="26">
        <v>144.63999999999999</v>
      </c>
      <c r="N273" s="26">
        <v>109.12</v>
      </c>
      <c r="O273" s="26">
        <v>102.83</v>
      </c>
      <c r="P273" s="26">
        <v>96.66</v>
      </c>
      <c r="Q273" s="26">
        <v>99.08</v>
      </c>
      <c r="R273" s="26">
        <v>72.58</v>
      </c>
      <c r="S273" s="26">
        <v>75</v>
      </c>
      <c r="T273" s="27">
        <v>1290.1799999999998</v>
      </c>
      <c r="U273" s="19">
        <f>_xlfn.XLOOKUP(A273,'חיוב לפי חודשים קלנדריים'!$A:$A, 'חיוב לפי חודשים קלנדריים'!$S:$S)</f>
        <v>676.59999999999991</v>
      </c>
    </row>
    <row r="274" spans="1:21" ht="15" x14ac:dyDescent="0.2">
      <c r="A274" s="20">
        <v>340578612</v>
      </c>
      <c r="B274" s="19" t="s">
        <v>15</v>
      </c>
      <c r="C274" s="19" t="s">
        <v>16</v>
      </c>
      <c r="D274" s="19" t="s">
        <v>140</v>
      </c>
      <c r="E274" s="19" t="s">
        <v>19</v>
      </c>
      <c r="F274" s="19" t="s">
        <v>21</v>
      </c>
      <c r="G274" s="19" t="s">
        <v>18</v>
      </c>
      <c r="H274" s="26">
        <v>17470</v>
      </c>
      <c r="I274" s="26">
        <v>15532</v>
      </c>
      <c r="J274" s="26">
        <v>14864</v>
      </c>
      <c r="K274" s="26">
        <v>13240</v>
      </c>
      <c r="L274" s="26">
        <v>12408</v>
      </c>
      <c r="M274" s="26">
        <v>11200</v>
      </c>
      <c r="N274" s="26">
        <v>11742</v>
      </c>
      <c r="O274" s="26">
        <v>12547</v>
      </c>
      <c r="P274" s="26">
        <v>13157</v>
      </c>
      <c r="Q274" s="26">
        <v>14792</v>
      </c>
      <c r="R274" s="26">
        <v>15785</v>
      </c>
      <c r="S274" s="26">
        <v>17090</v>
      </c>
      <c r="T274" s="27">
        <v>169827</v>
      </c>
      <c r="U274" s="19">
        <f>_xlfn.XLOOKUP(A274,'חיוב לפי חודשים קלנדריים'!$A:$A, 'חיוב לפי חודשים קלנדריים'!$S:$S)</f>
        <v>86031.389900000009</v>
      </c>
    </row>
    <row r="275" spans="1:21" ht="15" x14ac:dyDescent="0.2">
      <c r="A275" s="20">
        <v>345001582</v>
      </c>
      <c r="B275" s="19" t="s">
        <v>15</v>
      </c>
      <c r="C275" s="19" t="s">
        <v>16</v>
      </c>
      <c r="D275" s="19" t="s">
        <v>151</v>
      </c>
      <c r="E275" s="19" t="s">
        <v>19</v>
      </c>
      <c r="F275" s="19" t="s">
        <v>21</v>
      </c>
      <c r="G275" s="19" t="s">
        <v>18</v>
      </c>
      <c r="H275" s="26">
        <v>3599</v>
      </c>
      <c r="I275" s="26">
        <v>2790</v>
      </c>
      <c r="J275" s="26">
        <v>2155</v>
      </c>
      <c r="K275" s="26">
        <v>2054</v>
      </c>
      <c r="L275" s="26">
        <v>1858</v>
      </c>
      <c r="M275" s="26">
        <v>1698</v>
      </c>
      <c r="N275" s="26">
        <v>1723</v>
      </c>
      <c r="O275" s="26">
        <v>1799</v>
      </c>
      <c r="P275" s="26">
        <v>1895</v>
      </c>
      <c r="Q275" s="26">
        <v>2119</v>
      </c>
      <c r="R275" s="26">
        <v>2112</v>
      </c>
      <c r="S275" s="26">
        <v>2235</v>
      </c>
      <c r="T275" s="27">
        <v>26037</v>
      </c>
      <c r="U275" s="19">
        <f>_xlfn.XLOOKUP(A275,'חיוב לפי חודשים קלנדריים'!$A:$A, 'חיוב לפי חודשים קלנדריים'!$S:$S)</f>
        <v>13237.449799999999</v>
      </c>
    </row>
    <row r="276" spans="1:21" ht="15" x14ac:dyDescent="0.2">
      <c r="A276" s="20">
        <v>345024698</v>
      </c>
      <c r="B276" s="19" t="s">
        <v>15</v>
      </c>
      <c r="C276" s="19" t="s">
        <v>16</v>
      </c>
      <c r="D276" s="19" t="s">
        <v>65</v>
      </c>
      <c r="E276" s="19" t="s">
        <v>19</v>
      </c>
      <c r="F276" s="19" t="s">
        <v>21</v>
      </c>
      <c r="G276" s="19" t="s">
        <v>25</v>
      </c>
      <c r="H276" s="26">
        <v>9460</v>
      </c>
      <c r="I276" s="26">
        <v>8715</v>
      </c>
      <c r="J276" s="26">
        <v>8560</v>
      </c>
      <c r="K276" s="26">
        <v>8495</v>
      </c>
      <c r="L276" s="26">
        <v>13025</v>
      </c>
      <c r="M276" s="26">
        <v>17295</v>
      </c>
      <c r="N276" s="26">
        <v>18440</v>
      </c>
      <c r="O276" s="26">
        <v>13170</v>
      </c>
      <c r="P276" s="26">
        <v>19295</v>
      </c>
      <c r="Q276" s="26">
        <v>10290</v>
      </c>
      <c r="R276" s="26">
        <v>8705</v>
      </c>
      <c r="S276" s="26">
        <v>8470</v>
      </c>
      <c r="T276" s="27">
        <v>143920</v>
      </c>
      <c r="U276" s="19">
        <f>_xlfn.XLOOKUP(A276,'חיוב לפי חודשים קלנדריים'!$A:$A, 'חיוב לפי חודשים קלנדריים'!$S:$S)</f>
        <v>66821.999899999995</v>
      </c>
    </row>
    <row r="277" spans="1:21" ht="15" x14ac:dyDescent="0.2">
      <c r="A277" s="20">
        <v>345037032</v>
      </c>
      <c r="B277" s="19" t="s">
        <v>15</v>
      </c>
      <c r="C277" s="19" t="s">
        <v>16</v>
      </c>
      <c r="D277" s="19" t="s">
        <v>152</v>
      </c>
      <c r="E277" s="19" t="s">
        <v>19</v>
      </c>
      <c r="F277" s="19" t="s">
        <v>21</v>
      </c>
      <c r="G277" s="19" t="s">
        <v>18</v>
      </c>
      <c r="H277" s="26">
        <v>6336</v>
      </c>
      <c r="I277" s="26">
        <v>6204</v>
      </c>
      <c r="J277" s="26">
        <v>6778</v>
      </c>
      <c r="K277" s="26">
        <v>6624</v>
      </c>
      <c r="L277" s="26">
        <v>6794</v>
      </c>
      <c r="M277" s="26">
        <v>6524</v>
      </c>
      <c r="N277" s="26">
        <v>6681</v>
      </c>
      <c r="O277" s="26">
        <v>6718</v>
      </c>
      <c r="P277" s="26">
        <v>6474</v>
      </c>
      <c r="Q277" s="26">
        <v>6882</v>
      </c>
      <c r="R277" s="26">
        <v>6550</v>
      </c>
      <c r="S277" s="26">
        <v>6632</v>
      </c>
      <c r="T277" s="27">
        <v>79197</v>
      </c>
      <c r="U277" s="19">
        <f>_xlfn.XLOOKUP(A277,'חיוב לפי חודשים קלנדריים'!$A:$A, 'חיוב לפי חודשים קלנדריים'!$S:$S)</f>
        <v>35205.069400000008</v>
      </c>
    </row>
    <row r="278" spans="1:21" ht="15" x14ac:dyDescent="0.2">
      <c r="A278" s="20">
        <v>345106888</v>
      </c>
      <c r="B278" s="19" t="s">
        <v>15</v>
      </c>
      <c r="C278" s="19" t="s">
        <v>16</v>
      </c>
      <c r="D278" s="19">
        <v>0</v>
      </c>
      <c r="E278" s="19" t="s">
        <v>19</v>
      </c>
      <c r="F278" s="19" t="s">
        <v>21</v>
      </c>
      <c r="G278" s="19" t="s">
        <v>18</v>
      </c>
      <c r="H278" s="26">
        <v>12311</v>
      </c>
      <c r="I278" s="26">
        <v>9773</v>
      </c>
      <c r="J278" s="26">
        <v>9056</v>
      </c>
      <c r="K278" s="26">
        <v>8531</v>
      </c>
      <c r="L278" s="26">
        <v>8963</v>
      </c>
      <c r="M278" s="26">
        <v>7398</v>
      </c>
      <c r="N278" s="26">
        <v>7801</v>
      </c>
      <c r="O278" s="26">
        <v>8325</v>
      </c>
      <c r="P278" s="26">
        <v>8726</v>
      </c>
      <c r="Q278" s="26">
        <v>9856</v>
      </c>
      <c r="R278" s="26">
        <v>9989</v>
      </c>
      <c r="S278" s="26">
        <v>10737</v>
      </c>
      <c r="T278" s="27">
        <v>111466</v>
      </c>
      <c r="U278" s="19">
        <f>_xlfn.XLOOKUP(A278,'חיוב לפי חודשים קלנדריים'!$A:$A, 'חיוב לפי חודשים קלנדריים'!$S:$S)</f>
        <v>57917.61970000001</v>
      </c>
    </row>
    <row r="279" spans="1:21" ht="15" x14ac:dyDescent="0.2">
      <c r="A279" s="20">
        <v>345221529</v>
      </c>
      <c r="B279" s="19" t="s">
        <v>15</v>
      </c>
      <c r="C279" s="19" t="s">
        <v>16</v>
      </c>
      <c r="D279" s="19">
        <v>0</v>
      </c>
      <c r="E279" s="19" t="s">
        <v>19</v>
      </c>
      <c r="F279" s="19" t="s">
        <v>21</v>
      </c>
      <c r="G279" s="19" t="s">
        <v>25</v>
      </c>
      <c r="H279" s="26">
        <v>6290</v>
      </c>
      <c r="I279" s="26">
        <v>7010</v>
      </c>
      <c r="J279" s="26">
        <v>4275</v>
      </c>
      <c r="K279" s="26">
        <v>4560</v>
      </c>
      <c r="L279" s="26">
        <v>8380</v>
      </c>
      <c r="M279" s="26">
        <v>11910</v>
      </c>
      <c r="N279" s="26">
        <v>9820</v>
      </c>
      <c r="O279" s="26">
        <v>5815</v>
      </c>
      <c r="P279" s="26">
        <v>11625</v>
      </c>
      <c r="Q279" s="26">
        <v>7085</v>
      </c>
      <c r="R279" s="26">
        <v>6195</v>
      </c>
      <c r="S279" s="26">
        <v>5055</v>
      </c>
      <c r="T279" s="27">
        <v>88020</v>
      </c>
      <c r="U279" s="19">
        <f>_xlfn.XLOOKUP(A279,'חיוב לפי חודשים קלנדריים'!$A:$A, 'חיוב לפי חודשים קלנדריים'!$S:$S)</f>
        <v>39741.339399999997</v>
      </c>
    </row>
    <row r="280" spans="1:21" ht="15" x14ac:dyDescent="0.2">
      <c r="A280" s="20">
        <v>345221556</v>
      </c>
      <c r="B280" s="19" t="s">
        <v>15</v>
      </c>
      <c r="C280" s="19" t="s">
        <v>16</v>
      </c>
      <c r="D280" s="19" t="s">
        <v>17</v>
      </c>
      <c r="E280" s="19" t="s">
        <v>19</v>
      </c>
      <c r="F280" s="19" t="s">
        <v>21</v>
      </c>
      <c r="G280" s="19" t="s">
        <v>25</v>
      </c>
      <c r="H280" s="26">
        <v>10650</v>
      </c>
      <c r="I280" s="26">
        <v>10230</v>
      </c>
      <c r="J280" s="26">
        <v>8465</v>
      </c>
      <c r="K280" s="26">
        <v>7885</v>
      </c>
      <c r="L280" s="26">
        <v>12810</v>
      </c>
      <c r="M280" s="26">
        <v>17575</v>
      </c>
      <c r="N280" s="26">
        <v>21760</v>
      </c>
      <c r="O280" s="26">
        <v>10300</v>
      </c>
      <c r="P280" s="26">
        <v>18660</v>
      </c>
      <c r="Q280" s="26">
        <v>9760</v>
      </c>
      <c r="R280" s="26">
        <v>9865</v>
      </c>
      <c r="S280" s="26">
        <v>9910</v>
      </c>
      <c r="T280" s="27">
        <v>147870</v>
      </c>
      <c r="U280" s="19">
        <f>_xlfn.XLOOKUP(A280,'חיוב לפי חודשים קלנדריים'!$A:$A, 'חיוב לפי חודשים קלנדריים'!$S:$S)</f>
        <v>65848.539700000008</v>
      </c>
    </row>
    <row r="281" spans="1:21" ht="15" x14ac:dyDescent="0.2">
      <c r="A281" s="20">
        <v>345221586</v>
      </c>
      <c r="B281" s="19" t="s">
        <v>15</v>
      </c>
      <c r="C281" s="19" t="s">
        <v>16</v>
      </c>
      <c r="D281" s="19">
        <v>0</v>
      </c>
      <c r="E281" s="19" t="s">
        <v>19</v>
      </c>
      <c r="F281" s="19" t="s">
        <v>21</v>
      </c>
      <c r="G281" s="19" t="s">
        <v>25</v>
      </c>
      <c r="H281" s="26">
        <v>21340</v>
      </c>
      <c r="I281" s="26">
        <v>20970</v>
      </c>
      <c r="J281" s="26">
        <v>20410</v>
      </c>
      <c r="K281" s="26">
        <v>18210</v>
      </c>
      <c r="L281" s="26">
        <v>35620</v>
      </c>
      <c r="M281" s="26">
        <v>51860</v>
      </c>
      <c r="N281" s="26">
        <v>47840</v>
      </c>
      <c r="O281" s="26">
        <v>19930</v>
      </c>
      <c r="P281" s="26">
        <v>59470</v>
      </c>
      <c r="Q281" s="26">
        <v>26950</v>
      </c>
      <c r="R281" s="26">
        <v>26270</v>
      </c>
      <c r="S281" s="26">
        <v>21680</v>
      </c>
      <c r="T281" s="27">
        <v>370550</v>
      </c>
      <c r="U281" s="19">
        <f>_xlfn.XLOOKUP(A281,'חיוב לפי חודשים קלנדריים'!$A:$A, 'חיוב לפי חודשים קלנדריים'!$S:$S)</f>
        <v>179921.00970000002</v>
      </c>
    </row>
    <row r="282" spans="1:21" ht="15" x14ac:dyDescent="0.2">
      <c r="A282" s="20">
        <v>345221676</v>
      </c>
      <c r="B282" s="19" t="s">
        <v>15</v>
      </c>
      <c r="C282" s="19" t="s">
        <v>16</v>
      </c>
      <c r="D282" s="19" t="s">
        <v>127</v>
      </c>
      <c r="E282" s="19" t="s">
        <v>19</v>
      </c>
      <c r="F282" s="19" t="s">
        <v>20</v>
      </c>
      <c r="G282" s="19" t="s">
        <v>18</v>
      </c>
      <c r="H282" s="26">
        <v>2161.21</v>
      </c>
      <c r="I282" s="26">
        <v>2100.3200000000002</v>
      </c>
      <c r="J282" s="26">
        <v>2214.35</v>
      </c>
      <c r="K282" s="26">
        <v>2126.52</v>
      </c>
      <c r="L282" s="26">
        <v>2960.38</v>
      </c>
      <c r="M282" s="26">
        <v>4033.96</v>
      </c>
      <c r="N282" s="26">
        <v>4096.55</v>
      </c>
      <c r="O282" s="26">
        <v>4019.87</v>
      </c>
      <c r="P282" s="26">
        <v>3876.58</v>
      </c>
      <c r="Q282" s="26">
        <v>4004.24</v>
      </c>
      <c r="R282" s="26">
        <v>2659.42</v>
      </c>
      <c r="S282" s="26">
        <v>2365.75</v>
      </c>
      <c r="T282" s="27">
        <v>36619.149999999994</v>
      </c>
      <c r="U282" s="19">
        <f>_xlfn.XLOOKUP(A282,'חיוב לפי חודשים קלנדריים'!$A:$A, 'חיוב לפי חודשים קלנדריים'!$S:$S)</f>
        <v>19206.829999999998</v>
      </c>
    </row>
    <row r="283" spans="1:21" ht="15" x14ac:dyDescent="0.2">
      <c r="A283" s="20">
        <v>345239227</v>
      </c>
      <c r="B283" s="19" t="s">
        <v>15</v>
      </c>
      <c r="C283" s="19" t="s">
        <v>16</v>
      </c>
      <c r="D283" s="19">
        <v>0</v>
      </c>
      <c r="E283" s="19" t="s">
        <v>19</v>
      </c>
      <c r="F283" s="19" t="s">
        <v>21</v>
      </c>
      <c r="G283" s="19" t="s">
        <v>25</v>
      </c>
      <c r="H283" s="26">
        <v>10910</v>
      </c>
      <c r="I283" s="26">
        <v>10360</v>
      </c>
      <c r="J283" s="26">
        <v>8600</v>
      </c>
      <c r="K283" s="26">
        <v>7170</v>
      </c>
      <c r="L283" s="26">
        <v>16990</v>
      </c>
      <c r="M283" s="26">
        <v>18420</v>
      </c>
      <c r="N283" s="26">
        <v>11790</v>
      </c>
      <c r="O283" s="26">
        <v>6670</v>
      </c>
      <c r="P283" s="26">
        <v>24970</v>
      </c>
      <c r="Q283" s="26">
        <v>11140</v>
      </c>
      <c r="R283" s="26">
        <v>11980</v>
      </c>
      <c r="S283" s="26">
        <v>8980</v>
      </c>
      <c r="T283" s="27">
        <v>147980</v>
      </c>
      <c r="U283" s="19">
        <f>_xlfn.XLOOKUP(A283,'חיוב לפי חודשים קלנדריים'!$A:$A, 'חיוב לפי חודשים קלנדריים'!$S:$S)</f>
        <v>72651.429900000017</v>
      </c>
    </row>
    <row r="284" spans="1:21" ht="15" x14ac:dyDescent="0.2">
      <c r="A284" s="20">
        <v>345239482</v>
      </c>
      <c r="B284" s="19" t="s">
        <v>15</v>
      </c>
      <c r="C284" s="19" t="s">
        <v>16</v>
      </c>
      <c r="D284" s="19">
        <v>0</v>
      </c>
      <c r="E284" s="19" t="s">
        <v>19</v>
      </c>
      <c r="F284" s="19" t="s">
        <v>20</v>
      </c>
      <c r="G284" s="19" t="s">
        <v>18</v>
      </c>
      <c r="H284" s="26">
        <v>502.32</v>
      </c>
      <c r="I284" s="26">
        <v>518.94000000000005</v>
      </c>
      <c r="J284" s="26">
        <v>578.48</v>
      </c>
      <c r="K284" s="26">
        <v>774.34</v>
      </c>
      <c r="L284" s="26">
        <v>800.15</v>
      </c>
      <c r="M284" s="26">
        <v>774.96</v>
      </c>
      <c r="N284" s="26">
        <v>795.67</v>
      </c>
      <c r="O284" s="26">
        <v>638.23</v>
      </c>
      <c r="P284" s="26">
        <v>617.66999999999996</v>
      </c>
      <c r="Q284" s="26">
        <v>638.30999999999995</v>
      </c>
      <c r="R284" s="26">
        <v>621.47</v>
      </c>
      <c r="S284" s="26">
        <v>657.7</v>
      </c>
      <c r="T284" s="27">
        <v>7918.24</v>
      </c>
      <c r="U284" s="19">
        <f>_xlfn.XLOOKUP(A284,'חיוב לפי חודשים קלנדריים'!$A:$A, 'חיוב לפי חודשים קלנדריים'!$S:$S)</f>
        <v>4152.7199999999993</v>
      </c>
    </row>
    <row r="285" spans="1:21" ht="15" x14ac:dyDescent="0.2">
      <c r="A285" s="20">
        <v>345239500</v>
      </c>
      <c r="B285" s="19" t="s">
        <v>15</v>
      </c>
      <c r="C285" s="19" t="s">
        <v>16</v>
      </c>
      <c r="D285" s="19">
        <v>0</v>
      </c>
      <c r="E285" s="19" t="s">
        <v>19</v>
      </c>
      <c r="F285" s="19" t="s">
        <v>20</v>
      </c>
      <c r="G285" s="19" t="s">
        <v>18</v>
      </c>
      <c r="H285" s="26">
        <v>384.58</v>
      </c>
      <c r="I285" s="26">
        <v>372.92</v>
      </c>
      <c r="J285" s="26">
        <v>422.02</v>
      </c>
      <c r="K285" s="26">
        <v>619.55999999999995</v>
      </c>
      <c r="L285" s="26">
        <v>640.21</v>
      </c>
      <c r="M285" s="26">
        <v>620.07000000000005</v>
      </c>
      <c r="N285" s="26">
        <v>636.24</v>
      </c>
      <c r="O285" s="26">
        <v>497.82</v>
      </c>
      <c r="P285" s="26">
        <v>465.95</v>
      </c>
      <c r="Q285" s="26">
        <v>453.25</v>
      </c>
      <c r="R285" s="26">
        <v>431.99</v>
      </c>
      <c r="S285" s="26">
        <v>418.91</v>
      </c>
      <c r="T285" s="27">
        <v>5963.5199999999995</v>
      </c>
      <c r="U285" s="19">
        <f>_xlfn.XLOOKUP(A285,'חיוב לפי חודשים קלנדריים'!$A:$A, 'חיוב לפי חודשים קלנדריים'!$S:$S)</f>
        <v>3127.4800000000005</v>
      </c>
    </row>
    <row r="286" spans="1:21" ht="15" x14ac:dyDescent="0.2">
      <c r="A286" s="20">
        <v>345539370</v>
      </c>
      <c r="B286" s="19" t="s">
        <v>15</v>
      </c>
      <c r="C286" s="19" t="s">
        <v>16</v>
      </c>
      <c r="D286" s="19">
        <v>0</v>
      </c>
      <c r="E286" s="19" t="s">
        <v>19</v>
      </c>
      <c r="F286" s="19" t="s">
        <v>21</v>
      </c>
      <c r="G286" s="19" t="s">
        <v>25</v>
      </c>
      <c r="H286" s="26">
        <v>71240</v>
      </c>
      <c r="I286" s="26">
        <v>69290</v>
      </c>
      <c r="J286" s="26">
        <v>68000</v>
      </c>
      <c r="K286" s="26">
        <v>58460</v>
      </c>
      <c r="L286" s="26">
        <v>66845</v>
      </c>
      <c r="M286" s="26">
        <v>75650</v>
      </c>
      <c r="N286" s="26">
        <v>78130</v>
      </c>
      <c r="O286" s="26">
        <v>77990</v>
      </c>
      <c r="P286" s="26">
        <v>75090</v>
      </c>
      <c r="Q286" s="26">
        <v>64755</v>
      </c>
      <c r="R286" s="26">
        <v>55935</v>
      </c>
      <c r="S286" s="26">
        <v>68845</v>
      </c>
      <c r="T286" s="27">
        <v>830230</v>
      </c>
      <c r="U286" s="19">
        <f>_xlfn.XLOOKUP(A286,'חיוב לפי חודשים קלנדריים'!$A:$A, 'חיוב לפי חודשים קלנדריים'!$S:$S)</f>
        <v>399301.67000000004</v>
      </c>
    </row>
    <row r="287" spans="1:21" ht="15" x14ac:dyDescent="0.2">
      <c r="A287" s="20">
        <v>345702670</v>
      </c>
      <c r="B287" s="19" t="s">
        <v>15</v>
      </c>
      <c r="C287" s="19" t="s">
        <v>16</v>
      </c>
      <c r="D287" s="19">
        <v>0</v>
      </c>
      <c r="E287" s="19" t="s">
        <v>19</v>
      </c>
      <c r="F287" s="19" t="s">
        <v>20</v>
      </c>
      <c r="G287" s="19" t="s">
        <v>18</v>
      </c>
      <c r="H287" s="26">
        <v>362.83</v>
      </c>
      <c r="I287" s="26">
        <v>380.05</v>
      </c>
      <c r="J287" s="26">
        <v>409.68</v>
      </c>
      <c r="K287" s="26">
        <v>427.39</v>
      </c>
      <c r="L287" s="26">
        <v>441.63</v>
      </c>
      <c r="M287" s="26">
        <v>649.86</v>
      </c>
      <c r="N287" s="26">
        <v>723.14</v>
      </c>
      <c r="O287" s="26">
        <v>892.31</v>
      </c>
      <c r="P287" s="26">
        <v>742.06</v>
      </c>
      <c r="Q287" s="26">
        <v>550.01</v>
      </c>
      <c r="R287" s="26">
        <v>521.98</v>
      </c>
      <c r="S287" s="26">
        <v>496.83</v>
      </c>
      <c r="T287" s="27">
        <v>6597.7699999999986</v>
      </c>
      <c r="U287" s="19">
        <f>_xlfn.XLOOKUP(A287,'חיוב לפי חודשים קלנדריים'!$A:$A, 'חיוב לפי חודשים קלנדריים'!$S:$S)</f>
        <v>3460.83</v>
      </c>
    </row>
    <row r="288" spans="1:21" ht="15" x14ac:dyDescent="0.2">
      <c r="A288" s="20">
        <v>345702677</v>
      </c>
      <c r="B288" s="19" t="s">
        <v>15</v>
      </c>
      <c r="C288" s="19" t="s">
        <v>16</v>
      </c>
      <c r="D288" s="19">
        <v>0</v>
      </c>
      <c r="E288" s="19" t="s">
        <v>19</v>
      </c>
      <c r="F288" s="19" t="s">
        <v>20</v>
      </c>
      <c r="G288" s="19" t="s">
        <v>18</v>
      </c>
      <c r="H288" s="26">
        <v>496.45</v>
      </c>
      <c r="I288" s="26">
        <v>445.17</v>
      </c>
      <c r="J288" s="26">
        <v>480.21</v>
      </c>
      <c r="K288" s="26">
        <v>503.91</v>
      </c>
      <c r="L288" s="26">
        <v>520.71</v>
      </c>
      <c r="M288" s="26">
        <v>1213.07</v>
      </c>
      <c r="N288" s="26">
        <v>1398.55</v>
      </c>
      <c r="O288" s="26">
        <v>1353.05</v>
      </c>
      <c r="P288" s="26">
        <v>1053.96</v>
      </c>
      <c r="Q288" s="26">
        <v>633.15</v>
      </c>
      <c r="R288" s="26">
        <v>591.20000000000005</v>
      </c>
      <c r="S288" s="26">
        <v>521.97</v>
      </c>
      <c r="T288" s="27">
        <v>9211.4</v>
      </c>
      <c r="U288" s="19">
        <f>_xlfn.XLOOKUP(A288,'חיוב לפי חודשים קלנדריים'!$A:$A, 'חיוב לפי חודשים קלנדריים'!$S:$S)</f>
        <v>4831.9400000000005</v>
      </c>
    </row>
    <row r="289" spans="1:21" ht="15" x14ac:dyDescent="0.2">
      <c r="A289" s="20">
        <v>345926778</v>
      </c>
      <c r="B289" s="19" t="s">
        <v>15</v>
      </c>
      <c r="C289" s="19" t="s">
        <v>16</v>
      </c>
      <c r="D289" s="19" t="s">
        <v>126</v>
      </c>
      <c r="E289" s="19" t="s">
        <v>19</v>
      </c>
      <c r="F289" s="19" t="s">
        <v>21</v>
      </c>
      <c r="G289" s="19" t="s">
        <v>25</v>
      </c>
      <c r="H289" s="26">
        <v>37030</v>
      </c>
      <c r="I289" s="26">
        <v>37040</v>
      </c>
      <c r="J289" s="26">
        <v>35715</v>
      </c>
      <c r="K289" s="26">
        <v>34505</v>
      </c>
      <c r="L289" s="26">
        <v>54140</v>
      </c>
      <c r="M289" s="26">
        <v>76070</v>
      </c>
      <c r="N289" s="26">
        <v>88965</v>
      </c>
      <c r="O289" s="26">
        <v>81340</v>
      </c>
      <c r="P289" s="26">
        <v>81670</v>
      </c>
      <c r="Q289" s="26">
        <v>53440</v>
      </c>
      <c r="R289" s="26">
        <v>43430</v>
      </c>
      <c r="S289" s="26">
        <v>39625</v>
      </c>
      <c r="T289" s="27">
        <v>662970</v>
      </c>
      <c r="U289" s="19">
        <f>_xlfn.XLOOKUP(A289,'חיוב לפי חודשים קלנדריים'!$A:$A, 'חיוב לפי חודשים קלנדריים'!$S:$S)</f>
        <v>343113.65969999996</v>
      </c>
    </row>
    <row r="290" spans="1:21" ht="15" x14ac:dyDescent="0.2">
      <c r="A290" s="20">
        <v>345943882</v>
      </c>
      <c r="B290" s="19" t="s">
        <v>15</v>
      </c>
      <c r="C290" s="19" t="s">
        <v>16</v>
      </c>
      <c r="D290" s="19" t="s">
        <v>155</v>
      </c>
      <c r="E290" s="19" t="s">
        <v>19</v>
      </c>
      <c r="F290" s="19" t="s">
        <v>20</v>
      </c>
      <c r="G290" s="19" t="s">
        <v>18</v>
      </c>
      <c r="H290" s="26">
        <v>1183.53</v>
      </c>
      <c r="I290" s="26">
        <v>1035.8699999999999</v>
      </c>
      <c r="J290" s="26">
        <v>1075.04</v>
      </c>
      <c r="K290" s="26">
        <v>974.78</v>
      </c>
      <c r="L290" s="26">
        <v>1006.09</v>
      </c>
      <c r="M290" s="26">
        <v>957.04</v>
      </c>
      <c r="N290" s="26">
        <v>989.94</v>
      </c>
      <c r="O290" s="26">
        <v>1004.4</v>
      </c>
      <c r="P290" s="26">
        <v>1025.5999999999999</v>
      </c>
      <c r="Q290" s="26">
        <v>1132.21</v>
      </c>
      <c r="R290" s="26">
        <v>1113.93</v>
      </c>
      <c r="S290" s="26">
        <v>1195.05</v>
      </c>
      <c r="T290" s="27">
        <v>12693.48</v>
      </c>
      <c r="U290" s="19">
        <f>_xlfn.XLOOKUP(A290,'חיוב לפי חודשים קלנדריים'!$A:$A, 'חיוב לפי חודשים קלנדריים'!$S:$S)</f>
        <v>6652.6200000000008</v>
      </c>
    </row>
    <row r="291" spans="1:21" ht="15" x14ac:dyDescent="0.2">
      <c r="A291" s="20">
        <v>346127153</v>
      </c>
      <c r="B291" s="19" t="s">
        <v>15</v>
      </c>
      <c r="C291" s="19" t="s">
        <v>16</v>
      </c>
      <c r="D291" s="19" t="s">
        <v>17</v>
      </c>
      <c r="E291" s="19" t="s">
        <v>19</v>
      </c>
      <c r="F291" s="19" t="s">
        <v>20</v>
      </c>
      <c r="G291" s="19" t="s">
        <v>18</v>
      </c>
      <c r="H291" s="26"/>
      <c r="I291" s="26"/>
      <c r="J291" s="26"/>
      <c r="K291" s="26"/>
      <c r="L291" s="26"/>
      <c r="M291" s="26"/>
      <c r="N291" s="26"/>
      <c r="O291" s="26">
        <v>114.58</v>
      </c>
      <c r="P291" s="26">
        <v>572.91</v>
      </c>
      <c r="Q291" s="26">
        <v>592.01</v>
      </c>
      <c r="R291" s="26">
        <v>423.61</v>
      </c>
      <c r="S291" s="26">
        <v>406.87</v>
      </c>
      <c r="T291" s="27">
        <v>2109.98</v>
      </c>
      <c r="U291" s="19">
        <f>_xlfn.XLOOKUP(A291,'חיוב לפי חודשים קלנדריים'!$A:$A, 'חיוב לפי חודשים קלנדריים'!$S:$S)</f>
        <v>1108.1300000000001</v>
      </c>
    </row>
    <row r="292" spans="1:21" ht="15" x14ac:dyDescent="0.2">
      <c r="A292" s="20">
        <v>346127156</v>
      </c>
      <c r="B292" s="19" t="s">
        <v>15</v>
      </c>
      <c r="C292" s="19" t="s">
        <v>16</v>
      </c>
      <c r="D292" s="19" t="s">
        <v>17</v>
      </c>
      <c r="E292" s="19" t="s">
        <v>19</v>
      </c>
      <c r="F292" s="19" t="s">
        <v>20</v>
      </c>
      <c r="G292" s="19" t="s">
        <v>18</v>
      </c>
      <c r="H292" s="26"/>
      <c r="I292" s="26"/>
      <c r="J292" s="26"/>
      <c r="K292" s="26"/>
      <c r="L292" s="26"/>
      <c r="M292" s="26"/>
      <c r="N292" s="26"/>
      <c r="O292" s="26">
        <v>103.35</v>
      </c>
      <c r="P292" s="26">
        <v>503.26</v>
      </c>
      <c r="Q292" s="26">
        <v>450.23</v>
      </c>
      <c r="R292" s="26">
        <v>417.99</v>
      </c>
      <c r="S292" s="26">
        <v>267.14</v>
      </c>
      <c r="T292" s="27">
        <v>1741.9700000000003</v>
      </c>
      <c r="U292" s="19">
        <f>_xlfn.XLOOKUP(A292,'חיוב לפי חודשים קלנדריים'!$A:$A, 'חיוב לפי חודשים קלנדריים'!$S:$S)</f>
        <v>914.88000000000011</v>
      </c>
    </row>
    <row r="293" spans="1:21" ht="15" x14ac:dyDescent="0.2">
      <c r="A293" s="20">
        <v>346130501</v>
      </c>
      <c r="B293" s="19" t="s">
        <v>15</v>
      </c>
      <c r="C293" s="19" t="s">
        <v>16</v>
      </c>
      <c r="D293" s="19" t="s">
        <v>17</v>
      </c>
      <c r="E293" s="19" t="s">
        <v>19</v>
      </c>
      <c r="F293" s="19" t="s">
        <v>20</v>
      </c>
      <c r="G293" s="19" t="s">
        <v>18</v>
      </c>
      <c r="H293" s="26">
        <v>1020.17</v>
      </c>
      <c r="I293" s="26">
        <v>1165.8</v>
      </c>
      <c r="J293" s="26">
        <v>1021.62</v>
      </c>
      <c r="K293" s="26">
        <v>532.28</v>
      </c>
      <c r="L293" s="26">
        <v>558.64</v>
      </c>
      <c r="M293" s="26">
        <v>790.71</v>
      </c>
      <c r="N293" s="26">
        <v>867</v>
      </c>
      <c r="O293" s="26">
        <v>1075.05</v>
      </c>
      <c r="P293" s="26">
        <v>818.92</v>
      </c>
      <c r="Q293" s="26">
        <v>584.70000000000005</v>
      </c>
      <c r="R293" s="26">
        <v>598.45000000000005</v>
      </c>
      <c r="S293" s="26">
        <v>685.78</v>
      </c>
      <c r="T293" s="27">
        <v>9719.1200000000026</v>
      </c>
      <c r="U293" s="19">
        <f>_xlfn.XLOOKUP(A293,'חיוב לפי חודשים קלנדריים'!$A:$A, 'חיוב לפי חודשים קלנדריים'!$S:$S)</f>
        <v>5092.43</v>
      </c>
    </row>
    <row r="294" spans="1:21" ht="15" x14ac:dyDescent="0.2">
      <c r="A294" s="20">
        <v>346130775</v>
      </c>
      <c r="B294" s="19" t="s">
        <v>15</v>
      </c>
      <c r="C294" s="19" t="s">
        <v>16</v>
      </c>
      <c r="D294" s="19" t="s">
        <v>17</v>
      </c>
      <c r="E294" s="19" t="s">
        <v>19</v>
      </c>
      <c r="F294" s="19" t="s">
        <v>20</v>
      </c>
      <c r="G294" s="19" t="s">
        <v>18</v>
      </c>
      <c r="H294" s="26">
        <v>1776.76</v>
      </c>
      <c r="I294" s="26">
        <v>1718.67</v>
      </c>
      <c r="J294" s="26">
        <v>1186.3499999999999</v>
      </c>
      <c r="K294" s="26">
        <v>1026.95</v>
      </c>
      <c r="L294" s="26">
        <v>1532.64</v>
      </c>
      <c r="M294" s="26">
        <v>1812.71</v>
      </c>
      <c r="N294" s="26">
        <v>1639.76</v>
      </c>
      <c r="O294" s="26">
        <v>1511.41</v>
      </c>
      <c r="P294" s="26">
        <v>1462.72</v>
      </c>
      <c r="Q294" s="26">
        <v>1511.48</v>
      </c>
      <c r="R294" s="26">
        <v>864.56</v>
      </c>
      <c r="S294" s="26">
        <v>824.7</v>
      </c>
      <c r="T294" s="27">
        <v>16868.71</v>
      </c>
      <c r="U294" s="19">
        <f>_xlfn.XLOOKUP(A294,'חיוב לפי חודשים קלנדריים'!$A:$A, 'חיוב לפי חודשים קלנדריים'!$S:$S)</f>
        <v>8838.4599999999991</v>
      </c>
    </row>
    <row r="295" spans="1:21" ht="15" x14ac:dyDescent="0.2">
      <c r="A295" s="20">
        <v>346144568</v>
      </c>
      <c r="B295" s="19" t="s">
        <v>15</v>
      </c>
      <c r="C295" s="19" t="s">
        <v>16</v>
      </c>
      <c r="D295" s="19" t="s">
        <v>17</v>
      </c>
      <c r="E295" s="19" t="s">
        <v>19</v>
      </c>
      <c r="F295" s="19" t="s">
        <v>20</v>
      </c>
      <c r="G295" s="19" t="s">
        <v>18</v>
      </c>
      <c r="H295" s="26">
        <v>328.23</v>
      </c>
      <c r="I295" s="26">
        <v>327.97</v>
      </c>
      <c r="J295" s="26">
        <v>301.61</v>
      </c>
      <c r="K295" s="26">
        <v>257.64</v>
      </c>
      <c r="L295" s="26">
        <v>378.1</v>
      </c>
      <c r="M295" s="26">
        <v>562.75</v>
      </c>
      <c r="N295" s="26">
        <v>449.18</v>
      </c>
      <c r="O295" s="26">
        <v>288.48</v>
      </c>
      <c r="P295" s="26">
        <v>446.2</v>
      </c>
      <c r="Q295" s="26">
        <v>487.63</v>
      </c>
      <c r="R295" s="26">
        <v>344.41</v>
      </c>
      <c r="S295" s="26">
        <v>322.95999999999998</v>
      </c>
      <c r="T295" s="27">
        <v>4495.16</v>
      </c>
      <c r="U295" s="19">
        <f>_xlfn.XLOOKUP(A295,'חיוב לפי חודשים קלנדריים'!$A:$A, 'חיוב לפי חודשים קלנדריים'!$S:$S)</f>
        <v>2356.9700000000003</v>
      </c>
    </row>
    <row r="296" spans="1:21" ht="15" x14ac:dyDescent="0.2">
      <c r="A296" s="20">
        <v>346497984</v>
      </c>
      <c r="B296" s="19" t="s">
        <v>15</v>
      </c>
      <c r="C296" s="19" t="s">
        <v>16</v>
      </c>
      <c r="D296" s="19" t="s">
        <v>144</v>
      </c>
      <c r="E296" s="19" t="s">
        <v>19</v>
      </c>
      <c r="F296" s="19" t="s">
        <v>21</v>
      </c>
      <c r="G296" s="19" t="s">
        <v>25</v>
      </c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>
        <v>385</v>
      </c>
      <c r="S296" s="26">
        <v>4370</v>
      </c>
      <c r="T296" s="27">
        <v>4755</v>
      </c>
      <c r="U296" s="19">
        <f>_xlfn.XLOOKUP(A296,'חיוב לפי חודשים קלנדריים'!$A:$A, 'חיוב לפי חודשים קלנדריים'!$S:$S)</f>
        <v>2251.7799</v>
      </c>
    </row>
    <row r="297" spans="1:21" ht="15" x14ac:dyDescent="0.2">
      <c r="A297" s="20">
        <v>346522660</v>
      </c>
      <c r="B297" s="19" t="s">
        <v>15</v>
      </c>
      <c r="C297" s="19" t="s">
        <v>16</v>
      </c>
      <c r="D297" s="19" t="s">
        <v>156</v>
      </c>
      <c r="E297" s="19" t="s">
        <v>19</v>
      </c>
      <c r="F297" s="19" t="s">
        <v>20</v>
      </c>
      <c r="G297" s="19" t="s">
        <v>18</v>
      </c>
      <c r="H297" s="26">
        <v>1658.58</v>
      </c>
      <c r="I297" s="26">
        <v>1363</v>
      </c>
      <c r="J297" s="26">
        <v>1461.24</v>
      </c>
      <c r="K297" s="26">
        <v>1416.36</v>
      </c>
      <c r="L297" s="26">
        <v>2201.2399999999998</v>
      </c>
      <c r="M297" s="26">
        <v>2891.69</v>
      </c>
      <c r="N297" s="26">
        <v>2850.79</v>
      </c>
      <c r="O297" s="26">
        <v>2737.72</v>
      </c>
      <c r="P297" s="26">
        <v>1950.33</v>
      </c>
      <c r="Q297" s="26">
        <v>1935.07</v>
      </c>
      <c r="R297" s="26">
        <v>1970.31</v>
      </c>
      <c r="S297" s="26">
        <v>2061.21</v>
      </c>
      <c r="T297" s="27">
        <v>24497.539999999997</v>
      </c>
      <c r="U297" s="19">
        <f>_xlfn.XLOOKUP(A297,'חיוב לפי חודשים קלנדריים'!$A:$A, 'חיוב לפי חודשים קלנדריים'!$S:$S)</f>
        <v>12846.509999999998</v>
      </c>
    </row>
    <row r="298" spans="1:21" ht="15" x14ac:dyDescent="0.2">
      <c r="A298" s="20">
        <v>346540220</v>
      </c>
      <c r="B298" s="19" t="s">
        <v>15</v>
      </c>
      <c r="C298" s="19" t="s">
        <v>16</v>
      </c>
      <c r="D298" s="19" t="s">
        <v>17</v>
      </c>
      <c r="E298" s="19" t="s">
        <v>19</v>
      </c>
      <c r="F298" s="19" t="s">
        <v>20</v>
      </c>
      <c r="G298" s="19" t="s">
        <v>18</v>
      </c>
      <c r="H298" s="26">
        <v>596.42999999999995</v>
      </c>
      <c r="I298" s="26">
        <v>614.65</v>
      </c>
      <c r="J298" s="26">
        <v>480.29</v>
      </c>
      <c r="K298" s="26">
        <v>356.76</v>
      </c>
      <c r="L298" s="26">
        <v>646.27</v>
      </c>
      <c r="M298" s="26">
        <v>912</v>
      </c>
      <c r="N298" s="26">
        <v>708.08</v>
      </c>
      <c r="O298" s="26">
        <v>488.4</v>
      </c>
      <c r="P298" s="26">
        <v>632</v>
      </c>
      <c r="Q298" s="26">
        <v>664.83</v>
      </c>
      <c r="R298" s="26">
        <v>485.18</v>
      </c>
      <c r="S298" s="26">
        <v>460.49</v>
      </c>
      <c r="T298" s="27">
        <v>7045.38</v>
      </c>
      <c r="U298" s="19">
        <f>_xlfn.XLOOKUP(A298,'חיוב לפי חודשים קלנדריים'!$A:$A, 'חיוב לפי חודשים קלנדריים'!$S:$S)</f>
        <v>3693.17</v>
      </c>
    </row>
    <row r="299" spans="1:21" ht="15" x14ac:dyDescent="0.2">
      <c r="A299" s="20">
        <v>346544148</v>
      </c>
      <c r="B299" s="19" t="s">
        <v>15</v>
      </c>
      <c r="C299" s="19" t="s">
        <v>16</v>
      </c>
      <c r="D299" s="19" t="s">
        <v>52</v>
      </c>
      <c r="E299" s="19" t="s">
        <v>19</v>
      </c>
      <c r="F299" s="19" t="s">
        <v>21</v>
      </c>
      <c r="G299" s="19" t="s">
        <v>18</v>
      </c>
      <c r="H299" s="26">
        <v>5433</v>
      </c>
      <c r="I299" s="26">
        <v>5084</v>
      </c>
      <c r="J299" s="26">
        <v>5193</v>
      </c>
      <c r="K299" s="26">
        <v>5472</v>
      </c>
      <c r="L299" s="26">
        <v>5932</v>
      </c>
      <c r="M299" s="26">
        <v>6785</v>
      </c>
      <c r="N299" s="26">
        <v>6418</v>
      </c>
      <c r="O299" s="26">
        <v>5535</v>
      </c>
      <c r="P299" s="26">
        <v>5403</v>
      </c>
      <c r="Q299" s="26">
        <v>5250</v>
      </c>
      <c r="R299" s="26">
        <v>5271</v>
      </c>
      <c r="S299" s="26">
        <v>5682</v>
      </c>
      <c r="T299" s="27">
        <v>67458</v>
      </c>
      <c r="U299" s="19">
        <f>_xlfn.XLOOKUP(A299,'חיוב לפי חודשים קלנדריים'!$A:$A, 'חיוב לפי חודשים קלנדריים'!$S:$S)</f>
        <v>35622.759699999995</v>
      </c>
    </row>
    <row r="300" spans="1:21" ht="15" x14ac:dyDescent="0.2">
      <c r="A300" s="20">
        <v>346545003</v>
      </c>
      <c r="B300" s="19" t="s">
        <v>15</v>
      </c>
      <c r="C300" s="19" t="s">
        <v>16</v>
      </c>
      <c r="D300" s="19" t="s">
        <v>17</v>
      </c>
      <c r="E300" s="19" t="s">
        <v>19</v>
      </c>
      <c r="F300" s="19" t="s">
        <v>20</v>
      </c>
      <c r="G300" s="19" t="s">
        <v>18</v>
      </c>
      <c r="H300" s="26">
        <v>626.79</v>
      </c>
      <c r="I300" s="26">
        <v>587</v>
      </c>
      <c r="J300" s="26">
        <v>97.87</v>
      </c>
      <c r="K300" s="26">
        <v>94.71</v>
      </c>
      <c r="L300" s="26">
        <v>124.27</v>
      </c>
      <c r="M300" s="26">
        <v>130.71</v>
      </c>
      <c r="N300" s="26">
        <v>615.35</v>
      </c>
      <c r="O300" s="26">
        <v>719.77</v>
      </c>
      <c r="P300" s="26">
        <v>997.03</v>
      </c>
      <c r="Q300" s="26">
        <v>1030.26</v>
      </c>
      <c r="R300" s="26">
        <v>694.91</v>
      </c>
      <c r="S300" s="26">
        <v>718.08</v>
      </c>
      <c r="T300" s="27">
        <v>6436.75</v>
      </c>
      <c r="U300" s="19">
        <f>_xlfn.XLOOKUP(A300,'חיוב לפי חודשים קלנדריים'!$A:$A, 'חיוב לפי חודשים קלנדריים'!$S:$S)</f>
        <v>3373.16</v>
      </c>
    </row>
    <row r="301" spans="1:21" ht="15" x14ac:dyDescent="0.2">
      <c r="A301" s="20">
        <v>346545005</v>
      </c>
      <c r="B301" s="19" t="s">
        <v>15</v>
      </c>
      <c r="C301" s="19" t="s">
        <v>16</v>
      </c>
      <c r="D301" s="19" t="s">
        <v>17</v>
      </c>
      <c r="E301" s="19" t="s">
        <v>19</v>
      </c>
      <c r="F301" s="19" t="s">
        <v>20</v>
      </c>
      <c r="G301" s="19" t="s">
        <v>18</v>
      </c>
      <c r="H301" s="26"/>
      <c r="I301" s="26"/>
      <c r="J301" s="26"/>
      <c r="K301" s="26"/>
      <c r="L301" s="26"/>
      <c r="M301" s="26"/>
      <c r="N301" s="26"/>
      <c r="O301" s="26">
        <v>211.44</v>
      </c>
      <c r="P301" s="26">
        <v>979.82</v>
      </c>
      <c r="Q301" s="26">
        <v>874.39</v>
      </c>
      <c r="R301" s="26">
        <v>782</v>
      </c>
      <c r="S301" s="26">
        <v>653.32000000000005</v>
      </c>
      <c r="T301" s="27">
        <v>3500.9700000000003</v>
      </c>
      <c r="U301" s="19">
        <f>_xlfn.XLOOKUP(A301,'חיוב לפי חודשים קלנדריים'!$A:$A, 'חיוב לפי חודשים קלנדריים'!$S:$S)</f>
        <v>1838.69</v>
      </c>
    </row>
    <row r="302" spans="1:21" ht="15" x14ac:dyDescent="0.2">
      <c r="A302" s="20">
        <v>346545008</v>
      </c>
      <c r="B302" s="19" t="s">
        <v>15</v>
      </c>
      <c r="C302" s="19" t="s">
        <v>16</v>
      </c>
      <c r="D302" s="19">
        <v>0</v>
      </c>
      <c r="E302" s="19" t="s">
        <v>19</v>
      </c>
      <c r="F302" s="19" t="s">
        <v>20</v>
      </c>
      <c r="G302" s="19" t="s">
        <v>18</v>
      </c>
      <c r="H302" s="26">
        <v>360.63</v>
      </c>
      <c r="I302" s="26">
        <v>337.84</v>
      </c>
      <c r="J302" s="26">
        <v>513.6</v>
      </c>
      <c r="K302" s="26">
        <v>578.17999999999995</v>
      </c>
      <c r="L302" s="26">
        <v>597.67999999999995</v>
      </c>
      <c r="M302" s="26">
        <v>578.64</v>
      </c>
      <c r="N302" s="26">
        <v>614.45000000000005</v>
      </c>
      <c r="O302" s="26">
        <v>628.04999999999995</v>
      </c>
      <c r="P302" s="26">
        <v>543.22</v>
      </c>
      <c r="Q302" s="26">
        <v>556.55999999999995</v>
      </c>
      <c r="R302" s="26">
        <v>538.85</v>
      </c>
      <c r="S302" s="26">
        <v>556.87</v>
      </c>
      <c r="T302" s="27">
        <v>6404.5700000000006</v>
      </c>
      <c r="U302" s="19">
        <f>_xlfn.XLOOKUP(A302,'חיוב לפי חודשים קלנדריים'!$A:$A, 'חיוב לפי חודשים קלנדריים'!$S:$S)</f>
        <v>3359.3999999999996</v>
      </c>
    </row>
    <row r="303" spans="1:21" ht="15" x14ac:dyDescent="0.2">
      <c r="A303" s="20">
        <v>346565146</v>
      </c>
      <c r="B303" s="19" t="s">
        <v>15</v>
      </c>
      <c r="C303" s="19" t="s">
        <v>16</v>
      </c>
      <c r="D303" s="19" t="s">
        <v>17</v>
      </c>
      <c r="E303" s="19" t="s">
        <v>19</v>
      </c>
      <c r="F303" s="19" t="s">
        <v>20</v>
      </c>
      <c r="G303" s="19" t="s">
        <v>18</v>
      </c>
      <c r="H303" s="26">
        <v>377.55</v>
      </c>
      <c r="I303" s="26">
        <v>341.17</v>
      </c>
      <c r="J303" s="26">
        <v>330.42</v>
      </c>
      <c r="K303" s="26">
        <v>313.38</v>
      </c>
      <c r="L303" s="26">
        <v>716.12</v>
      </c>
      <c r="M303" s="26">
        <v>848.33</v>
      </c>
      <c r="N303" s="26">
        <v>370.89</v>
      </c>
      <c r="O303" s="26">
        <v>383.59</v>
      </c>
      <c r="P303" s="26">
        <v>682.03</v>
      </c>
      <c r="Q303" s="26">
        <v>695.91</v>
      </c>
      <c r="R303" s="26">
        <v>416.61</v>
      </c>
      <c r="S303" s="26">
        <v>430.5</v>
      </c>
      <c r="T303" s="27">
        <v>5906.4999999999991</v>
      </c>
      <c r="U303" s="19">
        <f>_xlfn.XLOOKUP(A303,'חיוב לפי חודשים קלנדריים'!$A:$A, 'חיוב לפי חודשים קלנדריים'!$S:$S)</f>
        <v>3097.6000000000004</v>
      </c>
    </row>
    <row r="304" spans="1:21" ht="15" x14ac:dyDescent="0.2">
      <c r="A304" s="20">
        <v>346598401</v>
      </c>
      <c r="B304" s="19" t="s">
        <v>15</v>
      </c>
      <c r="C304" s="19" t="s">
        <v>16</v>
      </c>
      <c r="D304" s="19">
        <v>0</v>
      </c>
      <c r="E304" s="19" t="s">
        <v>19</v>
      </c>
      <c r="F304" s="19" t="s">
        <v>21</v>
      </c>
      <c r="G304" s="19" t="s">
        <v>18</v>
      </c>
      <c r="H304" s="26">
        <v>12439</v>
      </c>
      <c r="I304" s="26">
        <v>15171</v>
      </c>
      <c r="J304" s="26">
        <v>14273</v>
      </c>
      <c r="K304" s="26">
        <v>13406</v>
      </c>
      <c r="L304" s="26">
        <v>12027</v>
      </c>
      <c r="M304" s="26">
        <v>12544</v>
      </c>
      <c r="N304" s="26">
        <v>13789</v>
      </c>
      <c r="O304" s="26">
        <v>14779</v>
      </c>
      <c r="P304" s="26">
        <v>11715</v>
      </c>
      <c r="Q304" s="26">
        <v>9333</v>
      </c>
      <c r="R304" s="26">
        <v>10945</v>
      </c>
      <c r="S304" s="26">
        <v>18075</v>
      </c>
      <c r="T304" s="27">
        <v>158496</v>
      </c>
      <c r="U304" s="19">
        <f>_xlfn.XLOOKUP(A304,'חיוב לפי חודשים קלנדריים'!$A:$A, 'חיוב לפי חודשים קלנדריים'!$S:$S)</f>
        <v>75179.209799999997</v>
      </c>
    </row>
    <row r="305" spans="1:21" ht="15" x14ac:dyDescent="0.2">
      <c r="A305" s="20">
        <v>346616657</v>
      </c>
      <c r="B305" s="19" t="s">
        <v>15</v>
      </c>
      <c r="C305" s="19" t="s">
        <v>16</v>
      </c>
      <c r="D305" s="19">
        <v>0</v>
      </c>
      <c r="E305" s="19" t="s">
        <v>19</v>
      </c>
      <c r="F305" s="19" t="s">
        <v>21</v>
      </c>
      <c r="G305" s="19" t="s">
        <v>25</v>
      </c>
      <c r="H305" s="26">
        <v>10610</v>
      </c>
      <c r="I305" s="26">
        <v>10110</v>
      </c>
      <c r="J305" s="26">
        <v>8760</v>
      </c>
      <c r="K305" s="26">
        <v>7480</v>
      </c>
      <c r="L305" s="26">
        <v>12970</v>
      </c>
      <c r="M305" s="26">
        <v>17360</v>
      </c>
      <c r="N305" s="26">
        <v>19340</v>
      </c>
      <c r="O305" s="26">
        <v>8170</v>
      </c>
      <c r="P305" s="26">
        <v>20170</v>
      </c>
      <c r="Q305" s="26">
        <v>10170</v>
      </c>
      <c r="R305" s="26">
        <v>9700</v>
      </c>
      <c r="S305" s="26">
        <v>10000</v>
      </c>
      <c r="T305" s="27">
        <v>144840</v>
      </c>
      <c r="U305" s="19">
        <f>_xlfn.XLOOKUP(A305,'חיוב לפי חודשים קלנדריים'!$A:$A, 'חיוב לפי חודשים קלנדריים'!$S:$S)</f>
        <v>63916.829999999994</v>
      </c>
    </row>
    <row r="306" spans="1:21" ht="15" x14ac:dyDescent="0.2">
      <c r="A306" s="20">
        <v>346619699</v>
      </c>
      <c r="B306" s="19" t="s">
        <v>15</v>
      </c>
      <c r="C306" s="19" t="s">
        <v>16</v>
      </c>
      <c r="D306" s="19">
        <v>0</v>
      </c>
      <c r="E306" s="19" t="s">
        <v>19</v>
      </c>
      <c r="F306" s="19" t="s">
        <v>21</v>
      </c>
      <c r="G306" s="19" t="s">
        <v>25</v>
      </c>
      <c r="H306" s="26">
        <v>35555</v>
      </c>
      <c r="I306" s="26">
        <v>35045</v>
      </c>
      <c r="J306" s="26">
        <v>37945</v>
      </c>
      <c r="K306" s="26">
        <v>36295</v>
      </c>
      <c r="L306" s="26">
        <v>61140</v>
      </c>
      <c r="M306" s="26">
        <v>50955</v>
      </c>
      <c r="N306" s="26">
        <v>48965</v>
      </c>
      <c r="O306" s="26">
        <v>32085</v>
      </c>
      <c r="P306" s="26">
        <v>70175</v>
      </c>
      <c r="Q306" s="26">
        <v>40770</v>
      </c>
      <c r="R306" s="26">
        <v>50585</v>
      </c>
      <c r="S306" s="26">
        <v>45635</v>
      </c>
      <c r="T306" s="27">
        <v>545150</v>
      </c>
      <c r="U306" s="19">
        <f>_xlfn.XLOOKUP(A306,'חיוב לפי חודשים קלנדריים'!$A:$A, 'חיוב לפי חודשים קלנדריים'!$S:$S)</f>
        <v>251789.80969999995</v>
      </c>
    </row>
    <row r="307" spans="1:21" ht="15" x14ac:dyDescent="0.2">
      <c r="A307" s="20">
        <v>346702897</v>
      </c>
      <c r="B307" s="19" t="s">
        <v>15</v>
      </c>
      <c r="C307" s="19" t="s">
        <v>16</v>
      </c>
      <c r="D307" s="19" t="s">
        <v>157</v>
      </c>
      <c r="E307" s="19" t="s">
        <v>19</v>
      </c>
      <c r="F307" s="19" t="s">
        <v>20</v>
      </c>
      <c r="G307" s="19" t="s">
        <v>18</v>
      </c>
      <c r="H307" s="26">
        <v>544.03</v>
      </c>
      <c r="I307" s="26">
        <v>479.35</v>
      </c>
      <c r="J307" s="26">
        <v>748.32</v>
      </c>
      <c r="K307" s="26">
        <v>768.08</v>
      </c>
      <c r="L307" s="26">
        <v>793.9</v>
      </c>
      <c r="M307" s="26">
        <v>768.42</v>
      </c>
      <c r="N307" s="26">
        <v>1140.24</v>
      </c>
      <c r="O307" s="26">
        <v>1212.1199999999999</v>
      </c>
      <c r="P307" s="26">
        <v>734.57</v>
      </c>
      <c r="Q307" s="26">
        <v>759.05</v>
      </c>
      <c r="R307" s="26">
        <v>688.44</v>
      </c>
      <c r="S307" s="26">
        <v>699.47</v>
      </c>
      <c r="T307" s="27">
        <v>9335.99</v>
      </c>
      <c r="U307" s="19">
        <f>_xlfn.XLOOKUP(A307,'חיוב לפי חודשים קלנדריים'!$A:$A, 'חיוב לפי חודשים קלנדריים'!$S:$S)</f>
        <v>4896.78</v>
      </c>
    </row>
    <row r="308" spans="1:21" ht="15" x14ac:dyDescent="0.2">
      <c r="A308" s="20">
        <v>346839164</v>
      </c>
      <c r="B308" s="19" t="s">
        <v>15</v>
      </c>
      <c r="C308" s="19" t="s">
        <v>16</v>
      </c>
      <c r="D308" s="19" t="s">
        <v>158</v>
      </c>
      <c r="E308" s="19" t="s">
        <v>19</v>
      </c>
      <c r="F308" s="19" t="s">
        <v>20</v>
      </c>
      <c r="G308" s="19" t="s">
        <v>18</v>
      </c>
      <c r="H308" s="26">
        <v>339.28</v>
      </c>
      <c r="I308" s="26">
        <v>317.35000000000002</v>
      </c>
      <c r="J308" s="26">
        <v>339.34</v>
      </c>
      <c r="K308" s="26">
        <v>328.73</v>
      </c>
      <c r="L308" s="26">
        <v>339.69</v>
      </c>
      <c r="M308" s="26">
        <v>328.42</v>
      </c>
      <c r="N308" s="26">
        <v>339.33</v>
      </c>
      <c r="O308" s="26">
        <v>339.33</v>
      </c>
      <c r="P308" s="26">
        <v>283.94</v>
      </c>
      <c r="Q308" s="26">
        <v>142.49</v>
      </c>
      <c r="R308" s="26">
        <v>207.54</v>
      </c>
      <c r="S308" s="26">
        <v>338.78</v>
      </c>
      <c r="T308" s="27">
        <v>3644.2200000000003</v>
      </c>
      <c r="U308" s="19">
        <f>_xlfn.XLOOKUP(A308,'חיוב לפי חודשים קלנדריים'!$A:$A, 'חיוב לפי חודשים קלנדריים'!$S:$S)</f>
        <v>1909.9399999999998</v>
      </c>
    </row>
    <row r="309" spans="1:21" ht="15" x14ac:dyDescent="0.2">
      <c r="A309" s="20">
        <v>346870282</v>
      </c>
      <c r="B309" s="19" t="s">
        <v>15</v>
      </c>
      <c r="C309" s="19" t="s">
        <v>16</v>
      </c>
      <c r="D309" s="19">
        <v>0</v>
      </c>
      <c r="E309" s="19" t="s">
        <v>19</v>
      </c>
      <c r="F309" s="19" t="s">
        <v>20</v>
      </c>
      <c r="G309" s="19" t="s">
        <v>18</v>
      </c>
      <c r="H309" s="26">
        <v>4.09</v>
      </c>
      <c r="I309" s="26">
        <v>0</v>
      </c>
      <c r="J309" s="26">
        <v>15.91</v>
      </c>
      <c r="K309" s="26">
        <v>26.52</v>
      </c>
      <c r="L309" s="26">
        <v>32.07</v>
      </c>
      <c r="M309" s="26">
        <v>40.520000000000003</v>
      </c>
      <c r="N309" s="26">
        <v>41.16</v>
      </c>
      <c r="O309" s="26">
        <v>40.29</v>
      </c>
      <c r="P309" s="26">
        <v>21.42</v>
      </c>
      <c r="Q309" s="26">
        <v>18.5</v>
      </c>
      <c r="R309" s="26">
        <v>143.74</v>
      </c>
      <c r="S309" s="26">
        <v>223.81</v>
      </c>
      <c r="T309" s="27">
        <v>608.03</v>
      </c>
      <c r="U309" s="19">
        <f>_xlfn.XLOOKUP(A309,'חיוב לפי חודשים קלנדריים'!$A:$A, 'חיוב לפי חודשים קלנדריים'!$S:$S)</f>
        <v>319.29000000000002</v>
      </c>
    </row>
    <row r="310" spans="1:21" ht="15" x14ac:dyDescent="0.2">
      <c r="A310" s="20">
        <v>346870486</v>
      </c>
      <c r="B310" s="19" t="s">
        <v>15</v>
      </c>
      <c r="C310" s="19" t="s">
        <v>16</v>
      </c>
      <c r="D310" s="19" t="s">
        <v>65</v>
      </c>
      <c r="E310" s="19" t="s">
        <v>19</v>
      </c>
      <c r="F310" s="19" t="s">
        <v>20</v>
      </c>
      <c r="G310" s="19" t="s">
        <v>18</v>
      </c>
      <c r="H310" s="26">
        <v>2145.5500000000002</v>
      </c>
      <c r="I310" s="26">
        <v>2100.88</v>
      </c>
      <c r="J310" s="26">
        <v>2700.2</v>
      </c>
      <c r="K310" s="26">
        <v>2741.36</v>
      </c>
      <c r="L310" s="26">
        <v>3114.8</v>
      </c>
      <c r="M310" s="26">
        <v>3186.72</v>
      </c>
      <c r="N310" s="26">
        <v>2029.69</v>
      </c>
      <c r="O310" s="26">
        <v>1512.91</v>
      </c>
      <c r="P310" s="26">
        <v>432.69</v>
      </c>
      <c r="Q310" s="26">
        <v>328.69</v>
      </c>
      <c r="R310" s="26">
        <v>286.94</v>
      </c>
      <c r="S310" s="26">
        <v>290.07</v>
      </c>
      <c r="T310" s="27">
        <v>20870.499999999996</v>
      </c>
      <c r="U310" s="19">
        <f>_xlfn.XLOOKUP(A310,'חיוב לפי חודשים קלנדריים'!$A:$A, 'חיוב לפי חודשים קלנדריים'!$S:$S)</f>
        <v>10935.84</v>
      </c>
    </row>
    <row r="311" spans="1:21" ht="15" x14ac:dyDescent="0.2">
      <c r="A311" s="20">
        <v>346879524</v>
      </c>
      <c r="B311" s="19" t="s">
        <v>15</v>
      </c>
      <c r="C311" s="19" t="s">
        <v>16</v>
      </c>
      <c r="D311" s="19">
        <v>0</v>
      </c>
      <c r="E311" s="19" t="s">
        <v>19</v>
      </c>
      <c r="F311" s="19" t="s">
        <v>20</v>
      </c>
      <c r="G311" s="19" t="s">
        <v>18</v>
      </c>
      <c r="H311" s="26">
        <v>503.64</v>
      </c>
      <c r="I311" s="26">
        <v>513.07000000000005</v>
      </c>
      <c r="J311" s="26">
        <v>519.65</v>
      </c>
      <c r="K311" s="26">
        <v>489.62</v>
      </c>
      <c r="L311" s="26">
        <v>1049.95</v>
      </c>
      <c r="M311" s="26">
        <v>1141.57</v>
      </c>
      <c r="N311" s="26">
        <v>1014.39</v>
      </c>
      <c r="O311" s="26">
        <v>1003</v>
      </c>
      <c r="P311" s="26">
        <v>497.15</v>
      </c>
      <c r="Q311" s="26">
        <v>478.77</v>
      </c>
      <c r="R311" s="26">
        <v>407.07</v>
      </c>
      <c r="S311" s="26">
        <v>411.7</v>
      </c>
      <c r="T311" s="27">
        <v>8029.579999999999</v>
      </c>
      <c r="U311" s="19">
        <f>_xlfn.XLOOKUP(A311,'חיוב לפי חודשים קלנדריים'!$A:$A, 'חיוב לפי חודשים קלנדריים'!$S:$S)</f>
        <v>4211.16</v>
      </c>
    </row>
    <row r="312" spans="1:21" ht="15" x14ac:dyDescent="0.2">
      <c r="A312" s="20">
        <v>347011028</v>
      </c>
      <c r="B312" s="19" t="s">
        <v>15</v>
      </c>
      <c r="C312" s="19" t="s">
        <v>16</v>
      </c>
      <c r="D312" s="19">
        <v>0</v>
      </c>
      <c r="E312" s="19" t="s">
        <v>19</v>
      </c>
      <c r="F312" s="19" t="s">
        <v>21</v>
      </c>
      <c r="G312" s="19" t="s">
        <v>25</v>
      </c>
      <c r="H312" s="26">
        <v>21955</v>
      </c>
      <c r="I312" s="26">
        <v>20850</v>
      </c>
      <c r="J312" s="26">
        <v>23160</v>
      </c>
      <c r="K312" s="26">
        <v>14055</v>
      </c>
      <c r="L312" s="26">
        <v>31695</v>
      </c>
      <c r="M312" s="26">
        <v>31065</v>
      </c>
      <c r="N312" s="26">
        <v>32720</v>
      </c>
      <c r="O312" s="26">
        <v>17475</v>
      </c>
      <c r="P312" s="26">
        <v>37340</v>
      </c>
      <c r="Q312" s="26">
        <v>16425</v>
      </c>
      <c r="R312" s="26">
        <v>24370</v>
      </c>
      <c r="S312" s="26">
        <v>20540</v>
      </c>
      <c r="T312" s="27">
        <v>291650</v>
      </c>
      <c r="U312" s="19">
        <f>_xlfn.XLOOKUP(A312,'חיוב לפי חודשים קלנדריים'!$A:$A, 'חיוב לפי חודשים קלנדריים'!$S:$S)</f>
        <v>137543.42990000002</v>
      </c>
    </row>
    <row r="313" spans="1:21" ht="15" x14ac:dyDescent="0.2">
      <c r="A313" s="20">
        <v>347079898</v>
      </c>
      <c r="B313" s="19" t="s">
        <v>15</v>
      </c>
      <c r="C313" s="19" t="s">
        <v>16</v>
      </c>
      <c r="D313" s="19">
        <v>0</v>
      </c>
      <c r="E313" s="19" t="s">
        <v>19</v>
      </c>
      <c r="F313" s="19" t="s">
        <v>21</v>
      </c>
      <c r="G313" s="19" t="s">
        <v>25</v>
      </c>
      <c r="H313" s="26">
        <v>19070</v>
      </c>
      <c r="I313" s="26">
        <v>18420</v>
      </c>
      <c r="J313" s="26">
        <v>18330</v>
      </c>
      <c r="K313" s="26">
        <v>15700</v>
      </c>
      <c r="L313" s="26">
        <v>33120</v>
      </c>
      <c r="M313" s="26">
        <v>50390</v>
      </c>
      <c r="N313" s="26">
        <v>52920</v>
      </c>
      <c r="O313" s="26">
        <v>16640</v>
      </c>
      <c r="P313" s="26">
        <v>53410</v>
      </c>
      <c r="Q313" s="26">
        <v>25460</v>
      </c>
      <c r="R313" s="26">
        <v>22340</v>
      </c>
      <c r="S313" s="26">
        <v>15420</v>
      </c>
      <c r="T313" s="27">
        <v>341220</v>
      </c>
      <c r="U313" s="19">
        <f>_xlfn.XLOOKUP(A313,'חיוב לפי חודשים קלנדריים'!$A:$A, 'חיוב לפי חודשים קלנדריים'!$S:$S)</f>
        <v>168161.89969999998</v>
      </c>
    </row>
    <row r="314" spans="1:21" ht="15" x14ac:dyDescent="0.2">
      <c r="A314" s="20">
        <v>347116063</v>
      </c>
      <c r="B314" s="19" t="s">
        <v>15</v>
      </c>
      <c r="C314" s="19" t="s">
        <v>16</v>
      </c>
      <c r="D314" s="19" t="s">
        <v>137</v>
      </c>
      <c r="E314" s="19" t="s">
        <v>19</v>
      </c>
      <c r="F314" s="19" t="s">
        <v>20</v>
      </c>
      <c r="G314" s="19" t="s">
        <v>18</v>
      </c>
      <c r="H314" s="26">
        <v>1315.14</v>
      </c>
      <c r="I314" s="26">
        <v>1334.57</v>
      </c>
      <c r="J314" s="26">
        <v>1362.29</v>
      </c>
      <c r="K314" s="26">
        <v>1187.6099999999999</v>
      </c>
      <c r="L314" s="26">
        <v>1356.06</v>
      </c>
      <c r="M314" s="26">
        <v>1670.84</v>
      </c>
      <c r="N314" s="26">
        <v>1681.42</v>
      </c>
      <c r="O314" s="26">
        <v>1586.68</v>
      </c>
      <c r="P314" s="26">
        <v>1482.49</v>
      </c>
      <c r="Q314" s="26">
        <v>1437.31</v>
      </c>
      <c r="R314" s="26">
        <v>1377.09</v>
      </c>
      <c r="S314" s="26">
        <v>1389.57</v>
      </c>
      <c r="T314" s="27">
        <v>17181.07</v>
      </c>
      <c r="U314" s="19">
        <f>_xlfn.XLOOKUP(A314,'חיוב לפי חודשים קלנדריים'!$A:$A, 'חיוב לפי חודשים קלנדריים'!$S:$S)</f>
        <v>9007.9499999999989</v>
      </c>
    </row>
    <row r="315" spans="1:21" ht="15" x14ac:dyDescent="0.2">
      <c r="A315" s="20">
        <v>347158198</v>
      </c>
      <c r="B315" s="19" t="s">
        <v>15</v>
      </c>
      <c r="C315" s="19" t="s">
        <v>16</v>
      </c>
      <c r="D315" s="19" t="s">
        <v>159</v>
      </c>
      <c r="E315" s="19" t="s">
        <v>19</v>
      </c>
      <c r="F315" s="19" t="s">
        <v>20</v>
      </c>
      <c r="G315" s="19" t="s">
        <v>18</v>
      </c>
      <c r="H315" s="26">
        <v>2267.08</v>
      </c>
      <c r="I315" s="26">
        <v>2120.2199999999998</v>
      </c>
      <c r="J315" s="26">
        <v>2266.46</v>
      </c>
      <c r="K315" s="26">
        <v>2193.42</v>
      </c>
      <c r="L315" s="26">
        <v>2266.54</v>
      </c>
      <c r="M315" s="26">
        <v>2193.65</v>
      </c>
      <c r="N315" s="26">
        <v>2266.8200000000002</v>
      </c>
      <c r="O315" s="26">
        <v>2267.25</v>
      </c>
      <c r="P315" s="26">
        <v>2193.96</v>
      </c>
      <c r="Q315" s="26">
        <v>2266.8200000000002</v>
      </c>
      <c r="R315" s="26">
        <v>2193.6999999999998</v>
      </c>
      <c r="S315" s="26">
        <v>2266.11</v>
      </c>
      <c r="T315" s="27">
        <v>26762.030000000002</v>
      </c>
      <c r="U315" s="19">
        <f>_xlfn.XLOOKUP(A315,'חיוב לפי חודשים קלנדריים'!$A:$A, 'חיוב לפי חודשים קלנדריים'!$S:$S)</f>
        <v>14028.65</v>
      </c>
    </row>
    <row r="316" spans="1:21" ht="15" x14ac:dyDescent="0.2">
      <c r="A316" s="20">
        <v>347162674</v>
      </c>
      <c r="B316" s="19" t="s">
        <v>15</v>
      </c>
      <c r="C316" s="19" t="s">
        <v>16</v>
      </c>
      <c r="D316" s="19">
        <v>0</v>
      </c>
      <c r="E316" s="19" t="s">
        <v>19</v>
      </c>
      <c r="F316" s="19" t="s">
        <v>21</v>
      </c>
      <c r="G316" s="19" t="s">
        <v>25</v>
      </c>
      <c r="H316" s="26">
        <v>1890</v>
      </c>
      <c r="I316" s="26">
        <v>1920</v>
      </c>
      <c r="J316" s="26">
        <v>2055</v>
      </c>
      <c r="K316" s="26">
        <v>2875</v>
      </c>
      <c r="L316" s="26">
        <v>4505</v>
      </c>
      <c r="M316" s="26">
        <v>7590</v>
      </c>
      <c r="N316" s="26">
        <v>10305</v>
      </c>
      <c r="O316" s="26">
        <v>9420</v>
      </c>
      <c r="P316" s="26">
        <v>6010</v>
      </c>
      <c r="Q316" s="26">
        <v>2470</v>
      </c>
      <c r="R316" s="26">
        <v>2360</v>
      </c>
      <c r="S316" s="26">
        <v>1970</v>
      </c>
      <c r="T316" s="27">
        <v>53370</v>
      </c>
      <c r="U316" s="19">
        <f>_xlfn.XLOOKUP(A316,'חיוב לפי חודשים קלנדריים'!$A:$A, 'חיוב לפי חודשים קלנדריים'!$S:$S)</f>
        <v>32790.9</v>
      </c>
    </row>
    <row r="317" spans="1:21" ht="15" x14ac:dyDescent="0.2">
      <c r="A317" s="20">
        <v>347263389</v>
      </c>
      <c r="B317" s="19" t="s">
        <v>15</v>
      </c>
      <c r="C317" s="19" t="s">
        <v>16</v>
      </c>
      <c r="D317" s="19" t="s">
        <v>278</v>
      </c>
      <c r="E317" s="19" t="s">
        <v>19</v>
      </c>
      <c r="F317" s="19" t="s">
        <v>21</v>
      </c>
      <c r="G317" s="19" t="s">
        <v>25</v>
      </c>
      <c r="H317" s="26">
        <v>18150</v>
      </c>
      <c r="I317" s="26">
        <v>24640</v>
      </c>
      <c r="J317" s="26">
        <v>23815</v>
      </c>
      <c r="K317" s="26">
        <v>22550</v>
      </c>
      <c r="L317" s="26">
        <v>23945</v>
      </c>
      <c r="M317" s="26">
        <v>22060</v>
      </c>
      <c r="N317" s="26">
        <v>21070</v>
      </c>
      <c r="O317" s="26">
        <v>23415</v>
      </c>
      <c r="P317" s="26">
        <v>23600</v>
      </c>
      <c r="Q317" s="26">
        <v>22165</v>
      </c>
      <c r="R317" s="26">
        <v>22585</v>
      </c>
      <c r="S317" s="26">
        <v>26475</v>
      </c>
      <c r="T317" s="27">
        <v>274470</v>
      </c>
      <c r="U317" s="19">
        <f>_xlfn.XLOOKUP(A317,'חיוב לפי חודשים קלנדריים'!$A:$A, 'חיוב לפי חודשים קלנדריים'!$S:$S)</f>
        <v>129409.63</v>
      </c>
    </row>
    <row r="318" spans="1:21" ht="15" x14ac:dyDescent="0.2">
      <c r="A318" s="20">
        <v>347366538</v>
      </c>
      <c r="B318" s="19" t="s">
        <v>15</v>
      </c>
      <c r="C318" s="19" t="s">
        <v>16</v>
      </c>
      <c r="D318" s="19" t="s">
        <v>135</v>
      </c>
      <c r="E318" s="19" t="s">
        <v>19</v>
      </c>
      <c r="F318" s="19" t="s">
        <v>21</v>
      </c>
      <c r="G318" s="19" t="s">
        <v>25</v>
      </c>
      <c r="H318" s="26">
        <v>2785</v>
      </c>
      <c r="I318" s="26">
        <v>2525</v>
      </c>
      <c r="J318" s="26">
        <v>2530</v>
      </c>
      <c r="K318" s="26">
        <v>3030</v>
      </c>
      <c r="L318" s="26">
        <v>4550</v>
      </c>
      <c r="M318" s="26">
        <v>5430</v>
      </c>
      <c r="N318" s="26">
        <v>6340</v>
      </c>
      <c r="O318" s="26">
        <v>6020</v>
      </c>
      <c r="P318" s="26">
        <v>5305</v>
      </c>
      <c r="Q318" s="26">
        <v>7290</v>
      </c>
      <c r="R318" s="26">
        <v>7420</v>
      </c>
      <c r="S318" s="26">
        <v>5935</v>
      </c>
      <c r="T318" s="27">
        <v>59160</v>
      </c>
      <c r="U318" s="19">
        <f>_xlfn.XLOOKUP(A318,'חיוב לפי חודשים קלנדריים'!$A:$A, 'חיוב לפי חודשים קלנדריים'!$S:$S)</f>
        <v>29208.25</v>
      </c>
    </row>
    <row r="319" spans="1:21" ht="15" x14ac:dyDescent="0.2">
      <c r="A319" s="20">
        <v>347373905</v>
      </c>
      <c r="B319" s="19" t="s">
        <v>15</v>
      </c>
      <c r="C319" s="19" t="s">
        <v>16</v>
      </c>
      <c r="D319" s="19">
        <v>0</v>
      </c>
      <c r="E319" s="19" t="s">
        <v>19</v>
      </c>
      <c r="F319" s="19" t="s">
        <v>21</v>
      </c>
      <c r="G319" s="19" t="s">
        <v>25</v>
      </c>
      <c r="H319" s="26">
        <v>8592</v>
      </c>
      <c r="I319" s="26">
        <v>7980</v>
      </c>
      <c r="J319" s="26">
        <v>7632</v>
      </c>
      <c r="K319" s="26">
        <v>7548</v>
      </c>
      <c r="L319" s="26">
        <v>12208</v>
      </c>
      <c r="M319" s="26">
        <v>17072</v>
      </c>
      <c r="N319" s="26">
        <v>18580</v>
      </c>
      <c r="O319" s="26">
        <v>14712</v>
      </c>
      <c r="P319" s="26">
        <v>18856</v>
      </c>
      <c r="Q319" s="26">
        <v>10244</v>
      </c>
      <c r="R319" s="26">
        <v>12012</v>
      </c>
      <c r="S319" s="26">
        <v>10620</v>
      </c>
      <c r="T319" s="27">
        <v>146056</v>
      </c>
      <c r="U319" s="19">
        <f>_xlfn.XLOOKUP(A319,'חיוב לפי חודשים קלנדריים'!$A:$A, 'חיוב לפי חודשים קלנדריים'!$S:$S)</f>
        <v>72016.609799999991</v>
      </c>
    </row>
    <row r="320" spans="1:21" ht="15" x14ac:dyDescent="0.2">
      <c r="A320" s="20">
        <v>347402774</v>
      </c>
      <c r="B320" s="19" t="s">
        <v>15</v>
      </c>
      <c r="C320" s="19" t="s">
        <v>16</v>
      </c>
      <c r="D320" s="19" t="s">
        <v>161</v>
      </c>
      <c r="E320" s="19" t="s">
        <v>19</v>
      </c>
      <c r="F320" s="19" t="s">
        <v>20</v>
      </c>
      <c r="G320" s="19" t="s">
        <v>18</v>
      </c>
      <c r="H320" s="26">
        <v>61.22</v>
      </c>
      <c r="I320" s="26">
        <v>57.19</v>
      </c>
      <c r="J320" s="26">
        <v>55.11</v>
      </c>
      <c r="K320" s="26">
        <v>51.63</v>
      </c>
      <c r="L320" s="26">
        <v>49.03</v>
      </c>
      <c r="M320" s="26">
        <v>46.22</v>
      </c>
      <c r="N320" s="26">
        <v>47.58</v>
      </c>
      <c r="O320" s="26">
        <v>47.53</v>
      </c>
      <c r="P320" s="26">
        <v>50.92</v>
      </c>
      <c r="Q320" s="26">
        <v>53.63</v>
      </c>
      <c r="R320" s="26">
        <v>46.61</v>
      </c>
      <c r="S320" s="26">
        <v>46.5</v>
      </c>
      <c r="T320" s="27">
        <v>613.17000000000007</v>
      </c>
      <c r="U320" s="19">
        <f>_xlfn.XLOOKUP(A320,'חיוב לפי חודשים קלנדריים'!$A:$A, 'חיוב לפי חודשים קלנדריים'!$S:$S)</f>
        <v>321.31000000000006</v>
      </c>
    </row>
    <row r="321" spans="1:21" ht="15" x14ac:dyDescent="0.2">
      <c r="A321" s="20">
        <v>347402823</v>
      </c>
      <c r="B321" s="19" t="s">
        <v>15</v>
      </c>
      <c r="C321" s="19" t="s">
        <v>16</v>
      </c>
      <c r="D321" s="19">
        <v>0</v>
      </c>
      <c r="E321" s="19" t="s">
        <v>19</v>
      </c>
      <c r="F321" s="19" t="s">
        <v>20</v>
      </c>
      <c r="G321" s="19" t="s">
        <v>18</v>
      </c>
      <c r="H321" s="26">
        <v>35.14</v>
      </c>
      <c r="I321" s="26">
        <v>31.68</v>
      </c>
      <c r="J321" s="26">
        <v>32.83</v>
      </c>
      <c r="K321" s="26">
        <v>27.61</v>
      </c>
      <c r="L321" s="26">
        <v>27.8</v>
      </c>
      <c r="M321" s="26">
        <v>22.1</v>
      </c>
      <c r="N321" s="26">
        <v>20.43</v>
      </c>
      <c r="O321" s="26">
        <v>13.5</v>
      </c>
      <c r="P321" s="26">
        <v>15.57</v>
      </c>
      <c r="Q321" s="26">
        <v>24.6</v>
      </c>
      <c r="R321" s="26">
        <v>26.23</v>
      </c>
      <c r="S321" s="26">
        <v>39.61</v>
      </c>
      <c r="T321" s="27">
        <v>317.10000000000002</v>
      </c>
      <c r="U321" s="19">
        <f>_xlfn.XLOOKUP(A321,'חיוב לפי חודשים קלנדריים'!$A:$A, 'חיוב לפי חודשים קלנדריים'!$S:$S)</f>
        <v>166.10000000000002</v>
      </c>
    </row>
    <row r="322" spans="1:21" ht="15" x14ac:dyDescent="0.2">
      <c r="A322" s="20">
        <v>347407822</v>
      </c>
      <c r="B322" s="19" t="s">
        <v>15</v>
      </c>
      <c r="C322" s="19" t="s">
        <v>16</v>
      </c>
      <c r="D322" s="19" t="s">
        <v>161</v>
      </c>
      <c r="E322" s="19" t="s">
        <v>19</v>
      </c>
      <c r="F322" s="19" t="s">
        <v>20</v>
      </c>
      <c r="G322" s="19" t="s">
        <v>18</v>
      </c>
      <c r="H322" s="26">
        <v>37.65</v>
      </c>
      <c r="I322" s="26">
        <v>32.75</v>
      </c>
      <c r="J322" s="26">
        <v>33.76</v>
      </c>
      <c r="K322" s="26">
        <v>27.61</v>
      </c>
      <c r="L322" s="26">
        <v>28.22</v>
      </c>
      <c r="M322" s="26">
        <v>25.26</v>
      </c>
      <c r="N322" s="26">
        <v>26.72</v>
      </c>
      <c r="O322" s="26">
        <v>28.5</v>
      </c>
      <c r="P322" s="26">
        <v>28.7</v>
      </c>
      <c r="Q322" s="26">
        <v>33.46</v>
      </c>
      <c r="R322" s="26">
        <v>34.479999999999997</v>
      </c>
      <c r="S322" s="26">
        <v>46.5</v>
      </c>
      <c r="T322" s="27">
        <v>383.60999999999996</v>
      </c>
      <c r="U322" s="19">
        <f>_xlfn.XLOOKUP(A322,'חיוב לפי חודשים קלנדריים'!$A:$A, 'חיוב לפי חודשים קלנדריים'!$S:$S)</f>
        <v>201</v>
      </c>
    </row>
    <row r="323" spans="1:21" ht="15" x14ac:dyDescent="0.2">
      <c r="A323" s="20">
        <v>347494353</v>
      </c>
      <c r="B323" s="19" t="s">
        <v>15</v>
      </c>
      <c r="C323" s="19" t="s">
        <v>16</v>
      </c>
      <c r="D323" s="19" t="s">
        <v>126</v>
      </c>
      <c r="E323" s="19" t="s">
        <v>19</v>
      </c>
      <c r="F323" s="19" t="s">
        <v>21</v>
      </c>
      <c r="G323" s="19" t="s">
        <v>25</v>
      </c>
      <c r="H323" s="26">
        <v>16285</v>
      </c>
      <c r="I323" s="26">
        <v>13675</v>
      </c>
      <c r="J323" s="26">
        <v>17265</v>
      </c>
      <c r="K323" s="26">
        <v>17565</v>
      </c>
      <c r="L323" s="26">
        <v>33235</v>
      </c>
      <c r="M323" s="26">
        <v>39485</v>
      </c>
      <c r="N323" s="26">
        <v>49390</v>
      </c>
      <c r="O323" s="26">
        <v>36805</v>
      </c>
      <c r="P323" s="26">
        <v>42660</v>
      </c>
      <c r="Q323" s="26">
        <v>17700</v>
      </c>
      <c r="R323" s="26">
        <v>22860</v>
      </c>
      <c r="S323" s="26">
        <v>15165</v>
      </c>
      <c r="T323" s="27">
        <v>322090</v>
      </c>
      <c r="U323" s="19">
        <f>_xlfn.XLOOKUP(A323,'חיוב לפי חודשים קלנדריים'!$A:$A, 'חיוב לפי חודשים קלנדריים'!$S:$S)</f>
        <v>158347.18990000003</v>
      </c>
    </row>
    <row r="324" spans="1:21" ht="15" x14ac:dyDescent="0.2">
      <c r="A324" s="20">
        <v>347507704</v>
      </c>
      <c r="B324" s="19" t="s">
        <v>15</v>
      </c>
      <c r="C324" s="19" t="s">
        <v>16</v>
      </c>
      <c r="D324" s="19" t="s">
        <v>17</v>
      </c>
      <c r="E324" s="19" t="s">
        <v>19</v>
      </c>
      <c r="F324" s="19" t="s">
        <v>20</v>
      </c>
      <c r="G324" s="19" t="s">
        <v>18</v>
      </c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>
        <v>21.79</v>
      </c>
      <c r="S324" s="26">
        <v>225.2</v>
      </c>
      <c r="T324" s="27">
        <v>246.98999999999998</v>
      </c>
      <c r="U324" s="19">
        <f>_xlfn.XLOOKUP(A324,'חיוב לפי חודשים קלנדריים'!$A:$A, 'חיוב לפי חודשים קלנדריים'!$S:$S)</f>
        <v>129.71</v>
      </c>
    </row>
    <row r="325" spans="1:21" ht="15" x14ac:dyDescent="0.2">
      <c r="A325" s="20">
        <v>347507708</v>
      </c>
      <c r="B325" s="19" t="s">
        <v>15</v>
      </c>
      <c r="C325" s="19" t="s">
        <v>16</v>
      </c>
      <c r="D325" s="19" t="s">
        <v>17</v>
      </c>
      <c r="E325" s="19" t="s">
        <v>19</v>
      </c>
      <c r="F325" s="19" t="s">
        <v>20</v>
      </c>
      <c r="G325" s="19" t="s">
        <v>18</v>
      </c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>
        <v>29.55</v>
      </c>
      <c r="S325" s="26">
        <v>305.44</v>
      </c>
      <c r="T325" s="27">
        <v>334.99</v>
      </c>
      <c r="U325" s="19">
        <f>_xlfn.XLOOKUP(A325,'חיוב לפי חודשים קלנדריים'!$A:$A, 'חיוב לפי חודשים קלנדריים'!$S:$S)</f>
        <v>175.93</v>
      </c>
    </row>
    <row r="326" spans="1:21" ht="15" x14ac:dyDescent="0.2">
      <c r="A326" s="20">
        <v>347612074</v>
      </c>
      <c r="B326" s="19" t="s">
        <v>15</v>
      </c>
      <c r="C326" s="19" t="s">
        <v>16</v>
      </c>
      <c r="D326" s="19" t="s">
        <v>279</v>
      </c>
      <c r="E326" s="19" t="s">
        <v>19</v>
      </c>
      <c r="F326" s="19" t="s">
        <v>20</v>
      </c>
      <c r="G326" s="19" t="s">
        <v>18</v>
      </c>
      <c r="H326" s="26">
        <v>235.95</v>
      </c>
      <c r="I326" s="26">
        <v>221.79</v>
      </c>
      <c r="J326" s="26">
        <v>236.98</v>
      </c>
      <c r="K326" s="26">
        <v>228.9</v>
      </c>
      <c r="L326" s="26">
        <v>236.53</v>
      </c>
      <c r="M326" s="26">
        <v>228.61</v>
      </c>
      <c r="N326" s="26">
        <v>236.16</v>
      </c>
      <c r="O326" s="26">
        <v>236.89</v>
      </c>
      <c r="P326" s="26">
        <v>229.25</v>
      </c>
      <c r="Q326" s="26">
        <v>1060.07</v>
      </c>
      <c r="R326" s="26">
        <v>1217.06</v>
      </c>
      <c r="S326" s="26">
        <v>334.7</v>
      </c>
      <c r="T326" s="27">
        <v>4702.8900000000003</v>
      </c>
      <c r="U326" s="19">
        <f>_xlfn.XLOOKUP(A326,'חיוב לפי חודשים קלנדריים'!$A:$A, 'חיוב לפי חודשים קלנדריים'!$S:$S)</f>
        <v>2467.16</v>
      </c>
    </row>
    <row r="327" spans="1:21" ht="15" x14ac:dyDescent="0.2">
      <c r="A327" s="20">
        <v>347757015</v>
      </c>
      <c r="B327" s="19" t="s">
        <v>15</v>
      </c>
      <c r="C327" s="19" t="s">
        <v>16</v>
      </c>
      <c r="D327" s="19">
        <v>0</v>
      </c>
      <c r="E327" s="19" t="s">
        <v>19</v>
      </c>
      <c r="F327" s="19" t="s">
        <v>20</v>
      </c>
      <c r="G327" s="19" t="s">
        <v>25</v>
      </c>
      <c r="H327" s="26">
        <v>1567</v>
      </c>
      <c r="I327" s="26">
        <v>1608</v>
      </c>
      <c r="J327" s="26">
        <v>1589</v>
      </c>
      <c r="K327" s="26">
        <v>1519</v>
      </c>
      <c r="L327" s="26">
        <v>2644</v>
      </c>
      <c r="M327" s="26">
        <v>3574</v>
      </c>
      <c r="N327" s="26">
        <v>5789</v>
      </c>
      <c r="O327" s="26">
        <v>4624</v>
      </c>
      <c r="P327" s="26">
        <v>4939</v>
      </c>
      <c r="Q327" s="26">
        <v>3239</v>
      </c>
      <c r="R327" s="26">
        <v>2514</v>
      </c>
      <c r="S327" s="26">
        <v>1778</v>
      </c>
      <c r="T327" s="27">
        <v>35384</v>
      </c>
      <c r="U327" s="19">
        <f>_xlfn.XLOOKUP(A327,'חיוב לפי חודשים קלנדריים'!$A:$A, 'חיוב לפי חודשים קלנדריים'!$S:$S)</f>
        <v>18565.120000000003</v>
      </c>
    </row>
    <row r="328" spans="1:21" ht="15" x14ac:dyDescent="0.2">
      <c r="A328" s="20">
        <v>347787661</v>
      </c>
      <c r="B328" s="19" t="s">
        <v>15</v>
      </c>
      <c r="C328" s="19" t="s">
        <v>16</v>
      </c>
      <c r="D328" s="19" t="s">
        <v>280</v>
      </c>
      <c r="E328" s="19" t="s">
        <v>19</v>
      </c>
      <c r="F328" s="19" t="s">
        <v>21</v>
      </c>
      <c r="G328" s="19" t="s">
        <v>25</v>
      </c>
      <c r="H328" s="26">
        <v>32800</v>
      </c>
      <c r="I328" s="26">
        <v>32105</v>
      </c>
      <c r="J328" s="26">
        <v>31045</v>
      </c>
      <c r="K328" s="26">
        <v>30740</v>
      </c>
      <c r="L328" s="26">
        <v>26125</v>
      </c>
      <c r="M328" s="26">
        <v>28700</v>
      </c>
      <c r="N328" s="26">
        <v>30675</v>
      </c>
      <c r="O328" s="26">
        <v>30335</v>
      </c>
      <c r="P328" s="26">
        <v>29785</v>
      </c>
      <c r="Q328" s="26">
        <v>28250</v>
      </c>
      <c r="R328" s="26">
        <v>25995</v>
      </c>
      <c r="S328" s="26">
        <v>25320</v>
      </c>
      <c r="T328" s="27">
        <v>351875</v>
      </c>
      <c r="U328" s="19">
        <f>_xlfn.XLOOKUP(A328,'חיוב לפי חודשים קלנדריים'!$A:$A, 'חיוב לפי חודשים קלנדריים'!$S:$S)</f>
        <v>173238.54960000003</v>
      </c>
    </row>
    <row r="329" spans="1:21" ht="15" x14ac:dyDescent="0.2">
      <c r="A329" s="20">
        <v>347860856</v>
      </c>
      <c r="B329" s="19" t="s">
        <v>15</v>
      </c>
      <c r="C329" s="19" t="s">
        <v>16</v>
      </c>
      <c r="D329" s="19">
        <v>0</v>
      </c>
      <c r="E329" s="19" t="s">
        <v>19</v>
      </c>
      <c r="F329" s="19" t="s">
        <v>20</v>
      </c>
      <c r="G329" s="19" t="s">
        <v>18</v>
      </c>
      <c r="H329" s="26">
        <v>292.35000000000002</v>
      </c>
      <c r="I329" s="26">
        <v>272.08</v>
      </c>
      <c r="J329" s="26">
        <v>269.82</v>
      </c>
      <c r="K329" s="26">
        <v>257.20999999999998</v>
      </c>
      <c r="L329" s="26">
        <v>228.83</v>
      </c>
      <c r="M329" s="26">
        <v>214.57</v>
      </c>
      <c r="N329" s="26">
        <v>229.65</v>
      </c>
      <c r="O329" s="26">
        <v>230.5</v>
      </c>
      <c r="P329" s="26">
        <v>2222.16</v>
      </c>
      <c r="Q329" s="26">
        <v>2525.7600000000002</v>
      </c>
      <c r="R329" s="26">
        <v>3219.83</v>
      </c>
      <c r="S329" s="26">
        <v>3494.54</v>
      </c>
      <c r="T329" s="27">
        <v>13457.3</v>
      </c>
      <c r="U329" s="19">
        <f>_xlfn.XLOOKUP(A329,'חיוב לפי חודשים קלנדריים'!$A:$A, 'חיוב לפי חודשים קלנדריים'!$S:$S)</f>
        <v>7064.3</v>
      </c>
    </row>
    <row r="330" spans="1:21" ht="15" x14ac:dyDescent="0.2">
      <c r="A330" s="20">
        <v>347942557</v>
      </c>
      <c r="B330" s="19" t="s">
        <v>197</v>
      </c>
      <c r="C330" s="19" t="s">
        <v>16</v>
      </c>
      <c r="D330" s="19" t="e">
        <v>#N/A</v>
      </c>
      <c r="E330" s="19" t="s">
        <v>167</v>
      </c>
      <c r="F330" s="19" t="s">
        <v>21</v>
      </c>
      <c r="G330" s="19" t="s">
        <v>25</v>
      </c>
      <c r="H330" s="26">
        <v>201360</v>
      </c>
      <c r="I330" s="26">
        <v>184180</v>
      </c>
      <c r="J330" s="26">
        <v>173400</v>
      </c>
      <c r="K330" s="26">
        <v>172820</v>
      </c>
      <c r="L330" s="26">
        <v>187980</v>
      </c>
      <c r="M330" s="26">
        <v>170140</v>
      </c>
      <c r="N330" s="26">
        <v>159340</v>
      </c>
      <c r="O330" s="26"/>
      <c r="P330" s="26"/>
      <c r="Q330" s="26"/>
      <c r="R330" s="26"/>
      <c r="S330" s="26"/>
      <c r="T330" s="27">
        <v>1249220</v>
      </c>
      <c r="U330" s="19">
        <f>_xlfn.XLOOKUP(A330,'חיוב לפי חודשים קלנדריים'!$A:$A, 'חיוב לפי חודשים קלנדריים'!$S:$S)</f>
        <v>470341.85</v>
      </c>
    </row>
    <row r="331" spans="1:21" ht="15" x14ac:dyDescent="0.2">
      <c r="A331" s="20">
        <v>347966478</v>
      </c>
      <c r="B331" s="19" t="s">
        <v>15</v>
      </c>
      <c r="C331" s="19" t="s">
        <v>16</v>
      </c>
      <c r="D331" s="19" t="s">
        <v>281</v>
      </c>
      <c r="E331" s="19" t="s">
        <v>19</v>
      </c>
      <c r="F331" s="19" t="s">
        <v>21</v>
      </c>
      <c r="G331" s="19" t="s">
        <v>18</v>
      </c>
      <c r="H331" s="26">
        <v>1517</v>
      </c>
      <c r="I331" s="26">
        <v>1419</v>
      </c>
      <c r="J331" s="26">
        <v>1489</v>
      </c>
      <c r="K331" s="26">
        <v>1428</v>
      </c>
      <c r="L331" s="26">
        <v>1486</v>
      </c>
      <c r="M331" s="26">
        <v>1447</v>
      </c>
      <c r="N331" s="26">
        <v>1508</v>
      </c>
      <c r="O331" s="26">
        <v>1501</v>
      </c>
      <c r="P331" s="26">
        <v>3605</v>
      </c>
      <c r="Q331" s="26">
        <v>2395</v>
      </c>
      <c r="R331" s="26">
        <v>2383</v>
      </c>
      <c r="S331" s="26">
        <v>1617</v>
      </c>
      <c r="T331" s="27">
        <v>21795</v>
      </c>
      <c r="U331" s="19">
        <f>_xlfn.XLOOKUP(A331,'חיוב לפי חודשים קלנדריים'!$A:$A, 'חיוב לפי חודשים קלנדריים'!$S:$S)</f>
        <v>11026.389599999999</v>
      </c>
    </row>
    <row r="332" spans="1:21" ht="15" x14ac:dyDescent="0.2">
      <c r="A332" s="20">
        <v>348014318</v>
      </c>
      <c r="B332" s="19" t="s">
        <v>15</v>
      </c>
      <c r="C332" s="19" t="s">
        <v>16</v>
      </c>
      <c r="D332" s="19">
        <v>0</v>
      </c>
      <c r="E332" s="19" t="s">
        <v>19</v>
      </c>
      <c r="F332" s="19" t="s">
        <v>20</v>
      </c>
      <c r="G332" s="19" t="s">
        <v>18</v>
      </c>
      <c r="H332" s="26">
        <v>230.6</v>
      </c>
      <c r="I332" s="26">
        <v>165.79</v>
      </c>
      <c r="J332" s="26">
        <v>287.87</v>
      </c>
      <c r="K332" s="26">
        <v>645.71</v>
      </c>
      <c r="L332" s="26">
        <v>896.72</v>
      </c>
      <c r="M332" s="26">
        <v>2022.63</v>
      </c>
      <c r="N332" s="26">
        <v>2410.11</v>
      </c>
      <c r="O332" s="26">
        <v>3192.5</v>
      </c>
      <c r="P332" s="26">
        <v>2552.88</v>
      </c>
      <c r="Q332" s="26">
        <v>1113.04</v>
      </c>
      <c r="R332" s="26">
        <v>1051.93</v>
      </c>
      <c r="S332" s="26">
        <v>982.78</v>
      </c>
      <c r="T332" s="27">
        <v>15552.560000000003</v>
      </c>
      <c r="U332" s="19">
        <f>_xlfn.XLOOKUP(A332,'חיוב לפי חודשים קלנדריים'!$A:$A, 'חיוב לפי חודשים קלנדריים'!$S:$S)</f>
        <v>8165.44</v>
      </c>
    </row>
    <row r="333" spans="1:21" ht="15" x14ac:dyDescent="0.2">
      <c r="A333" s="20">
        <v>348345290</v>
      </c>
      <c r="B333" s="19" t="s">
        <v>15</v>
      </c>
      <c r="C333" s="19" t="s">
        <v>16</v>
      </c>
      <c r="D333" s="19">
        <v>0</v>
      </c>
      <c r="E333" s="19" t="s">
        <v>19</v>
      </c>
      <c r="F333" s="19" t="s">
        <v>20</v>
      </c>
      <c r="G333" s="19" t="s">
        <v>18</v>
      </c>
      <c r="H333" s="26"/>
      <c r="I333" s="26"/>
      <c r="J333" s="26"/>
      <c r="K333" s="26"/>
      <c r="L333" s="26">
        <v>33.47</v>
      </c>
      <c r="M333" s="26">
        <v>111.59</v>
      </c>
      <c r="N333" s="26">
        <v>153.82</v>
      </c>
      <c r="O333" s="26">
        <v>175</v>
      </c>
      <c r="P333" s="26">
        <v>161.62</v>
      </c>
      <c r="Q333" s="26">
        <v>162.38</v>
      </c>
      <c r="R333" s="26">
        <v>204.8</v>
      </c>
      <c r="S333" s="26">
        <v>249.29</v>
      </c>
      <c r="T333" s="27">
        <v>1251.97</v>
      </c>
      <c r="U333" s="19">
        <f>_xlfn.XLOOKUP(A333,'חיוב לפי חודשים קלנדריים'!$A:$A, 'חיוב לפי חודשים קלנדריים'!$S:$S)</f>
        <v>657.50999999999988</v>
      </c>
    </row>
    <row r="334" spans="1:21" ht="15" x14ac:dyDescent="0.2">
      <c r="A334" s="20">
        <v>348453501</v>
      </c>
      <c r="B334" s="19" t="s">
        <v>15</v>
      </c>
      <c r="C334" s="19" t="s">
        <v>16</v>
      </c>
      <c r="D334" s="19" t="s">
        <v>17</v>
      </c>
      <c r="E334" s="19" t="s">
        <v>19</v>
      </c>
      <c r="F334" s="19" t="s">
        <v>20</v>
      </c>
      <c r="G334" s="19" t="s">
        <v>18</v>
      </c>
      <c r="H334" s="26"/>
      <c r="I334" s="26"/>
      <c r="J334" s="26"/>
      <c r="K334" s="26"/>
      <c r="L334" s="26"/>
      <c r="M334" s="26"/>
      <c r="N334" s="26"/>
      <c r="O334" s="26">
        <v>119.64</v>
      </c>
      <c r="P334" s="26">
        <v>548.67999999999995</v>
      </c>
      <c r="Q334" s="26">
        <v>537.33000000000004</v>
      </c>
      <c r="R334" s="26">
        <v>506.18</v>
      </c>
      <c r="S334" s="26">
        <v>512.14</v>
      </c>
      <c r="T334" s="27">
        <v>2223.9700000000003</v>
      </c>
      <c r="U334" s="19">
        <f>_xlfn.XLOOKUP(A334,'חיוב לפי חודשים קלנדריים'!$A:$A, 'חיוב לפי חודשים קלנדריים'!$S:$S)</f>
        <v>1168</v>
      </c>
    </row>
    <row r="335" spans="1:21" ht="15" x14ac:dyDescent="0.2">
      <c r="A335" s="20">
        <v>348473778</v>
      </c>
      <c r="B335" s="19" t="s">
        <v>15</v>
      </c>
      <c r="C335" s="19" t="s">
        <v>16</v>
      </c>
      <c r="D335" s="19" t="s">
        <v>17</v>
      </c>
      <c r="E335" s="19" t="s">
        <v>19</v>
      </c>
      <c r="F335" s="19" t="s">
        <v>20</v>
      </c>
      <c r="G335" s="19" t="s">
        <v>18</v>
      </c>
      <c r="H335" s="26"/>
      <c r="I335" s="26"/>
      <c r="J335" s="26"/>
      <c r="K335" s="26"/>
      <c r="L335" s="26"/>
      <c r="M335" s="26"/>
      <c r="N335" s="26"/>
      <c r="O335" s="26">
        <v>130.19</v>
      </c>
      <c r="P335" s="26">
        <v>745.97</v>
      </c>
      <c r="Q335" s="26">
        <v>785.94</v>
      </c>
      <c r="R335" s="26">
        <v>626.58000000000004</v>
      </c>
      <c r="S335" s="26">
        <v>567.29</v>
      </c>
      <c r="T335" s="27">
        <v>2855.9700000000003</v>
      </c>
      <c r="U335" s="19">
        <f>_xlfn.XLOOKUP(A335,'חיוב לפי חודשים קלנדריים'!$A:$A, 'חיוב לפי חודשים קלנדריים'!$S:$S)</f>
        <v>1499.95</v>
      </c>
    </row>
    <row r="336" spans="1:21" ht="15" x14ac:dyDescent="0.2">
      <c r="A336" s="20">
        <v>348508634</v>
      </c>
      <c r="B336" s="19" t="s">
        <v>15</v>
      </c>
      <c r="C336" s="19" t="s">
        <v>16</v>
      </c>
      <c r="D336" s="19" t="s">
        <v>17</v>
      </c>
      <c r="E336" s="19" t="s">
        <v>19</v>
      </c>
      <c r="F336" s="19" t="s">
        <v>20</v>
      </c>
      <c r="G336" s="19" t="s">
        <v>18</v>
      </c>
      <c r="H336" s="26"/>
      <c r="I336" s="26"/>
      <c r="J336" s="26"/>
      <c r="K336" s="26"/>
      <c r="L336" s="26"/>
      <c r="M336" s="26"/>
      <c r="N336" s="26"/>
      <c r="O336" s="26"/>
      <c r="P336" s="26">
        <v>468.57</v>
      </c>
      <c r="Q336" s="26">
        <v>631.54999999999995</v>
      </c>
      <c r="R336" s="26">
        <v>439.36</v>
      </c>
      <c r="S336" s="26">
        <v>418.5</v>
      </c>
      <c r="T336" s="27">
        <v>1957.98</v>
      </c>
      <c r="U336" s="19">
        <f>_xlfn.XLOOKUP(A336,'חיוב לפי חודשים קלנדריים'!$A:$A, 'חיוב לפי חודשים קלנדריים'!$S:$S)</f>
        <v>1028.32</v>
      </c>
    </row>
    <row r="337" spans="1:21" ht="15" x14ac:dyDescent="0.2">
      <c r="A337" s="20">
        <v>348549555</v>
      </c>
      <c r="B337" s="19" t="s">
        <v>15</v>
      </c>
      <c r="C337" s="19" t="s">
        <v>16</v>
      </c>
      <c r="D337" s="19" t="s">
        <v>17</v>
      </c>
      <c r="E337" s="19" t="s">
        <v>19</v>
      </c>
      <c r="F337" s="19" t="s">
        <v>20</v>
      </c>
      <c r="G337" s="19" t="s">
        <v>18</v>
      </c>
      <c r="H337" s="26"/>
      <c r="I337" s="26"/>
      <c r="J337" s="26"/>
      <c r="K337" s="26"/>
      <c r="L337" s="26"/>
      <c r="M337" s="26"/>
      <c r="N337" s="26"/>
      <c r="O337" s="26"/>
      <c r="P337" s="26"/>
      <c r="Q337" s="26">
        <v>190.92</v>
      </c>
      <c r="R337" s="26">
        <v>360.66</v>
      </c>
      <c r="S337" s="26">
        <v>395.4</v>
      </c>
      <c r="T337" s="27">
        <v>946.98</v>
      </c>
      <c r="U337" s="19">
        <f>_xlfn.XLOOKUP(A337,'חיוב לפי חודשים קלנדריים'!$A:$A, 'חיוב לפי חודשים קלנדריים'!$S:$S)</f>
        <v>497.34000000000003</v>
      </c>
    </row>
    <row r="339" spans="1:21" x14ac:dyDescent="0.2">
      <c r="I339" s="19">
        <f t="shared" ref="I339:T339" ca="1" si="0">SUMIF($F:$F,"כן",I6:I323)</f>
        <v>1181465.4399999995</v>
      </c>
      <c r="J339" s="19">
        <f t="shared" ca="1" si="0"/>
        <v>1171511.2300000002</v>
      </c>
      <c r="K339" s="19">
        <f t="shared" ca="1" si="0"/>
        <v>1109174.5000000005</v>
      </c>
      <c r="L339" s="19">
        <f t="shared" ca="1" si="0"/>
        <v>1435669.7899999996</v>
      </c>
      <c r="M339" s="19">
        <f t="shared" ca="1" si="0"/>
        <v>1618038.84</v>
      </c>
      <c r="N339" s="19">
        <f t="shared" ca="1" si="0"/>
        <v>1700058.2499999998</v>
      </c>
      <c r="O339" s="19">
        <f t="shared" ca="1" si="0"/>
        <v>1445420.5400000003</v>
      </c>
      <c r="P339" s="19">
        <f t="shared" ca="1" si="0"/>
        <v>1713622.1400000001</v>
      </c>
      <c r="Q339" s="19">
        <f t="shared" ca="1" si="0"/>
        <v>1282075.5199999998</v>
      </c>
      <c r="R339" s="19">
        <f t="shared" ca="1" si="0"/>
        <v>1282524</v>
      </c>
      <c r="S339" s="19">
        <f t="shared" ca="1" si="0"/>
        <v>1182684.77</v>
      </c>
      <c r="T339" s="19">
        <f t="shared" ca="1" si="0"/>
        <v>16411491.939999999</v>
      </c>
    </row>
    <row r="340" spans="1:21" x14ac:dyDescent="0.2">
      <c r="I340" s="19">
        <f t="shared" ref="I340:T340" ca="1" si="1">SUMIF($F:$F,"כן",I6:I323)</f>
        <v>1181465.4399999995</v>
      </c>
      <c r="J340" s="19">
        <f t="shared" ca="1" si="1"/>
        <v>1171511.2300000002</v>
      </c>
      <c r="K340" s="19">
        <f t="shared" ca="1" si="1"/>
        <v>1109174.5000000005</v>
      </c>
      <c r="L340" s="19">
        <f t="shared" ca="1" si="1"/>
        <v>1435669.7899999996</v>
      </c>
      <c r="M340" s="19">
        <f t="shared" ca="1" si="1"/>
        <v>1618038.84</v>
      </c>
      <c r="N340" s="19">
        <f t="shared" ca="1" si="1"/>
        <v>1700058.2499999998</v>
      </c>
      <c r="O340" s="19">
        <f t="shared" ca="1" si="1"/>
        <v>1445420.5400000003</v>
      </c>
      <c r="P340" s="19">
        <f t="shared" ca="1" si="1"/>
        <v>1713622.1400000001</v>
      </c>
      <c r="Q340" s="19">
        <f t="shared" ca="1" si="1"/>
        <v>1282075.5199999998</v>
      </c>
      <c r="R340" s="19">
        <f t="shared" ca="1" si="1"/>
        <v>1282524</v>
      </c>
      <c r="S340" s="19">
        <f t="shared" ca="1" si="1"/>
        <v>1182684.77</v>
      </c>
      <c r="T340" s="19">
        <f t="shared" ca="1" si="1"/>
        <v>16411491.939999999</v>
      </c>
    </row>
  </sheetData>
  <mergeCells count="1">
    <mergeCell ref="A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C673A-5A95-47E0-AE9C-13B9295BD069}">
  <dimension ref="A1:S337"/>
  <sheetViews>
    <sheetView rightToLeft="1" topLeftCell="A308" workbookViewId="0">
      <selection activeCell="E15" sqref="E15"/>
    </sheetView>
  </sheetViews>
  <sheetFormatPr defaultRowHeight="14.25" x14ac:dyDescent="0.2"/>
  <cols>
    <col min="1" max="1" width="9.875" bestFit="1" customWidth="1"/>
  </cols>
  <sheetData>
    <row r="1" spans="1:19" ht="15" x14ac:dyDescent="0.2">
      <c r="A1" s="108" t="s">
        <v>181</v>
      </c>
      <c r="B1" s="109"/>
      <c r="C1" s="109"/>
      <c r="D1" s="109"/>
      <c r="E1" s="109"/>
      <c r="F1" s="109"/>
      <c r="G1" s="11" t="s">
        <v>182</v>
      </c>
      <c r="H1" s="11" t="s">
        <v>183</v>
      </c>
      <c r="I1" s="11" t="s">
        <v>184</v>
      </c>
      <c r="J1" s="11" t="s">
        <v>185</v>
      </c>
      <c r="K1" s="11" t="s">
        <v>186</v>
      </c>
      <c r="L1" s="11" t="s">
        <v>187</v>
      </c>
      <c r="M1" s="11" t="s">
        <v>188</v>
      </c>
      <c r="N1" s="11" t="s">
        <v>189</v>
      </c>
      <c r="O1" s="11" t="s">
        <v>190</v>
      </c>
      <c r="P1" s="11" t="s">
        <v>191</v>
      </c>
      <c r="Q1" s="11" t="s">
        <v>192</v>
      </c>
      <c r="R1" s="11" t="s">
        <v>193</v>
      </c>
      <c r="S1" s="12" t="s">
        <v>194</v>
      </c>
    </row>
    <row r="2" spans="1:19" ht="15" x14ac:dyDescent="0.25">
      <c r="A2" s="1" t="s">
        <v>0</v>
      </c>
      <c r="B2" s="1" t="s">
        <v>168</v>
      </c>
      <c r="C2" s="1" t="s">
        <v>1</v>
      </c>
      <c r="D2" s="1" t="s">
        <v>3</v>
      </c>
      <c r="E2" s="1" t="s">
        <v>175</v>
      </c>
      <c r="F2" s="1" t="s">
        <v>2</v>
      </c>
      <c r="G2" s="1" t="s">
        <v>196</v>
      </c>
      <c r="H2" s="1" t="s">
        <v>196</v>
      </c>
      <c r="I2" s="1" t="s">
        <v>196</v>
      </c>
      <c r="J2" s="1" t="s">
        <v>196</v>
      </c>
      <c r="K2" s="1" t="s">
        <v>196</v>
      </c>
      <c r="L2" s="1" t="s">
        <v>196</v>
      </c>
      <c r="M2" s="1" t="s">
        <v>196</v>
      </c>
      <c r="N2" s="1" t="s">
        <v>196</v>
      </c>
      <c r="O2" s="1" t="s">
        <v>196</v>
      </c>
      <c r="P2" s="1" t="s">
        <v>196</v>
      </c>
      <c r="Q2" s="1" t="s">
        <v>196</v>
      </c>
      <c r="R2" s="1" t="s">
        <v>196</v>
      </c>
      <c r="S2" s="13" t="s">
        <v>196</v>
      </c>
    </row>
    <row r="3" spans="1:19" ht="15" x14ac:dyDescent="0.25">
      <c r="A3" s="14">
        <v>340197308</v>
      </c>
      <c r="B3" s="11" t="s">
        <v>15</v>
      </c>
      <c r="C3" s="11" t="s">
        <v>17</v>
      </c>
      <c r="D3" s="11" t="s">
        <v>19</v>
      </c>
      <c r="E3" s="11" t="s">
        <v>20</v>
      </c>
      <c r="F3" s="11" t="s">
        <v>18</v>
      </c>
      <c r="G3">
        <v>362.4</v>
      </c>
      <c r="H3">
        <v>350.74</v>
      </c>
      <c r="I3">
        <v>353.62</v>
      </c>
      <c r="J3">
        <v>337.27</v>
      </c>
      <c r="K3">
        <v>659.71</v>
      </c>
      <c r="L3">
        <v>761.63</v>
      </c>
      <c r="M3">
        <v>373.29</v>
      </c>
      <c r="N3">
        <v>338.26</v>
      </c>
      <c r="O3">
        <v>564.5</v>
      </c>
      <c r="P3">
        <v>583.32000000000005</v>
      </c>
      <c r="Q3">
        <v>372.71</v>
      </c>
      <c r="R3">
        <v>385.14</v>
      </c>
      <c r="S3" s="6">
        <v>5442.59</v>
      </c>
    </row>
    <row r="4" spans="1:19" ht="15" x14ac:dyDescent="0.25">
      <c r="A4" s="14">
        <v>340197812</v>
      </c>
      <c r="B4" s="11" t="s">
        <v>15</v>
      </c>
      <c r="C4" s="11" t="s">
        <v>24</v>
      </c>
      <c r="D4" s="11" t="s">
        <v>19</v>
      </c>
      <c r="E4" s="11" t="s">
        <v>21</v>
      </c>
      <c r="F4" s="11" t="s">
        <v>25</v>
      </c>
      <c r="G4">
        <v>16206.93</v>
      </c>
      <c r="H4">
        <v>16536.97</v>
      </c>
      <c r="I4">
        <v>11841.71</v>
      </c>
      <c r="J4">
        <v>10369.59</v>
      </c>
      <c r="K4">
        <v>11026.18</v>
      </c>
      <c r="L4">
        <v>21321.55</v>
      </c>
      <c r="M4">
        <v>25591.08</v>
      </c>
      <c r="N4">
        <v>23884.58</v>
      </c>
      <c r="O4">
        <v>24343.46</v>
      </c>
      <c r="P4">
        <v>12846.019899999999</v>
      </c>
      <c r="Q4">
        <v>12240.1</v>
      </c>
      <c r="R4">
        <v>19001.529900000001</v>
      </c>
      <c r="S4" s="6">
        <v>205209.6998</v>
      </c>
    </row>
    <row r="5" spans="1:19" ht="15" x14ac:dyDescent="0.25">
      <c r="A5" s="14">
        <v>340213947</v>
      </c>
      <c r="B5" s="11" t="s">
        <v>197</v>
      </c>
      <c r="C5" s="11" t="e">
        <v>#N/A</v>
      </c>
      <c r="D5" s="11" t="s">
        <v>19</v>
      </c>
      <c r="E5" s="11" t="s">
        <v>20</v>
      </c>
      <c r="F5" s="11" t="s">
        <v>18</v>
      </c>
      <c r="G5">
        <v>121.62</v>
      </c>
      <c r="H5">
        <v>116.3</v>
      </c>
      <c r="I5">
        <v>124.32</v>
      </c>
      <c r="J5">
        <v>120.31</v>
      </c>
      <c r="K5">
        <v>124.42</v>
      </c>
      <c r="L5">
        <v>92.34</v>
      </c>
      <c r="S5" s="6">
        <v>699.31000000000006</v>
      </c>
    </row>
    <row r="6" spans="1:19" ht="15" x14ac:dyDescent="0.25">
      <c r="A6" s="14">
        <v>340222162</v>
      </c>
      <c r="B6" s="11" t="s">
        <v>15</v>
      </c>
      <c r="C6" s="11" t="s">
        <v>28</v>
      </c>
      <c r="D6" s="11" t="s">
        <v>19</v>
      </c>
      <c r="E6" s="11" t="s">
        <v>20</v>
      </c>
      <c r="F6" s="11" t="s">
        <v>18</v>
      </c>
      <c r="G6">
        <v>959.02</v>
      </c>
      <c r="H6">
        <v>889.3</v>
      </c>
      <c r="I6">
        <v>848.14</v>
      </c>
      <c r="J6">
        <v>791.85</v>
      </c>
      <c r="K6">
        <v>673.48</v>
      </c>
      <c r="L6">
        <v>563.27</v>
      </c>
      <c r="M6">
        <v>608.42999999999995</v>
      </c>
      <c r="N6">
        <v>627.12</v>
      </c>
      <c r="O6">
        <v>678.72</v>
      </c>
      <c r="P6">
        <v>701.34</v>
      </c>
      <c r="Q6">
        <v>945.1</v>
      </c>
      <c r="R6">
        <v>976.6</v>
      </c>
      <c r="S6" s="6">
        <v>9262.3700000000008</v>
      </c>
    </row>
    <row r="7" spans="1:19" ht="15" x14ac:dyDescent="0.25">
      <c r="A7" s="14">
        <v>340232241</v>
      </c>
      <c r="B7" s="11" t="s">
        <v>15</v>
      </c>
      <c r="C7" s="11" t="s">
        <v>17</v>
      </c>
      <c r="D7" s="11" t="s">
        <v>19</v>
      </c>
      <c r="E7" s="11" t="s">
        <v>20</v>
      </c>
      <c r="F7" s="11" t="s">
        <v>18</v>
      </c>
      <c r="G7">
        <v>128.1</v>
      </c>
      <c r="H7">
        <v>109.38</v>
      </c>
      <c r="I7">
        <v>552.5</v>
      </c>
      <c r="J7">
        <v>597.13</v>
      </c>
      <c r="K7">
        <v>617.04</v>
      </c>
      <c r="L7">
        <v>597.14</v>
      </c>
      <c r="M7">
        <v>617.25</v>
      </c>
      <c r="N7">
        <v>664.63</v>
      </c>
      <c r="O7">
        <v>952.63</v>
      </c>
      <c r="P7">
        <v>984.38</v>
      </c>
      <c r="Q7">
        <v>160.13999999999999</v>
      </c>
      <c r="R7">
        <v>165.47</v>
      </c>
      <c r="S7" s="6">
        <v>6145.7900000000009</v>
      </c>
    </row>
    <row r="8" spans="1:19" ht="15" x14ac:dyDescent="0.25">
      <c r="A8" s="14">
        <v>340233084</v>
      </c>
      <c r="B8" s="11" t="s">
        <v>15</v>
      </c>
      <c r="C8" s="11">
        <v>0</v>
      </c>
      <c r="D8" s="11" t="s">
        <v>19</v>
      </c>
      <c r="E8" s="11" t="s">
        <v>21</v>
      </c>
      <c r="F8" s="11" t="s">
        <v>25</v>
      </c>
      <c r="G8">
        <v>5341.92</v>
      </c>
      <c r="H8">
        <v>5246.6198999999997</v>
      </c>
      <c r="I8">
        <v>3501.54</v>
      </c>
      <c r="J8">
        <v>4039.56</v>
      </c>
      <c r="K8">
        <v>6861.5499</v>
      </c>
      <c r="L8">
        <v>13838.939899999999</v>
      </c>
      <c r="M8">
        <v>17444.43</v>
      </c>
      <c r="N8">
        <v>11371.22</v>
      </c>
      <c r="O8">
        <v>15369.429899999999</v>
      </c>
      <c r="P8">
        <v>5879.1799000000001</v>
      </c>
      <c r="Q8">
        <v>5705.6799000000001</v>
      </c>
      <c r="R8">
        <v>5911.0599000000002</v>
      </c>
      <c r="S8" s="6">
        <v>100511.1293</v>
      </c>
    </row>
    <row r="9" spans="1:19" ht="15" x14ac:dyDescent="0.25">
      <c r="A9" s="14">
        <v>340233501</v>
      </c>
      <c r="B9" s="11" t="s">
        <v>15</v>
      </c>
      <c r="C9" s="11" t="s">
        <v>17</v>
      </c>
      <c r="D9" s="11" t="s">
        <v>19</v>
      </c>
      <c r="E9" s="11" t="s">
        <v>21</v>
      </c>
      <c r="F9" s="11" t="s">
        <v>25</v>
      </c>
      <c r="G9">
        <v>3164.78</v>
      </c>
      <c r="H9">
        <v>2867.61</v>
      </c>
      <c r="I9">
        <v>2436.4398999999999</v>
      </c>
      <c r="J9">
        <v>1740.59</v>
      </c>
      <c r="K9">
        <v>3832.53</v>
      </c>
      <c r="L9">
        <v>8319.44</v>
      </c>
      <c r="M9">
        <v>9050.0699000000004</v>
      </c>
      <c r="N9">
        <v>5921.21</v>
      </c>
      <c r="O9">
        <v>8064.31</v>
      </c>
      <c r="P9">
        <v>2281.9499000000001</v>
      </c>
      <c r="Q9">
        <v>2501.65</v>
      </c>
      <c r="R9">
        <v>2692.76</v>
      </c>
      <c r="S9" s="6">
        <v>52873.339700000004</v>
      </c>
    </row>
    <row r="10" spans="1:19" ht="15" x14ac:dyDescent="0.25">
      <c r="A10" s="14">
        <v>340233867</v>
      </c>
      <c r="B10" s="11" t="s">
        <v>15</v>
      </c>
      <c r="C10" s="11" t="s">
        <v>29</v>
      </c>
      <c r="D10" s="11" t="s">
        <v>19</v>
      </c>
      <c r="E10" s="11" t="s">
        <v>20</v>
      </c>
      <c r="F10" s="11" t="s">
        <v>18</v>
      </c>
      <c r="G10">
        <v>901.46</v>
      </c>
      <c r="H10">
        <v>943</v>
      </c>
      <c r="I10">
        <v>1298.77</v>
      </c>
      <c r="J10">
        <v>1324.4</v>
      </c>
      <c r="K10">
        <v>1368.68</v>
      </c>
      <c r="L10">
        <v>1324.64</v>
      </c>
      <c r="M10">
        <v>2102.09</v>
      </c>
      <c r="N10">
        <v>2402.08</v>
      </c>
      <c r="O10">
        <v>1743.96</v>
      </c>
      <c r="P10">
        <v>1781.41</v>
      </c>
      <c r="Q10">
        <v>952.02</v>
      </c>
      <c r="R10">
        <v>824.23</v>
      </c>
      <c r="S10" s="6">
        <v>16966.740000000002</v>
      </c>
    </row>
    <row r="11" spans="1:19" ht="15" x14ac:dyDescent="0.25">
      <c r="A11" s="14">
        <v>340235004</v>
      </c>
      <c r="B11" s="11" t="s">
        <v>15</v>
      </c>
      <c r="C11" s="11" t="s">
        <v>30</v>
      </c>
      <c r="D11" s="11" t="s">
        <v>19</v>
      </c>
      <c r="E11" s="11" t="s">
        <v>21</v>
      </c>
      <c r="F11" s="11" t="s">
        <v>18</v>
      </c>
      <c r="G11">
        <v>2450.9899</v>
      </c>
      <c r="H11">
        <v>2250.1498999999999</v>
      </c>
      <c r="I11">
        <v>1956.24</v>
      </c>
      <c r="J11">
        <v>3436.43</v>
      </c>
      <c r="K11">
        <v>3333.9</v>
      </c>
      <c r="L11">
        <v>6669.85</v>
      </c>
      <c r="M11">
        <v>7562.6598999999997</v>
      </c>
      <c r="N11">
        <v>8220.69</v>
      </c>
      <c r="O11">
        <v>7074.57</v>
      </c>
      <c r="P11">
        <v>3187.23</v>
      </c>
      <c r="Q11">
        <v>2152.6799999999998</v>
      </c>
      <c r="R11">
        <v>2528.92</v>
      </c>
      <c r="S11" s="6">
        <v>50824.309699999998</v>
      </c>
    </row>
    <row r="12" spans="1:19" ht="15" x14ac:dyDescent="0.25">
      <c r="A12" s="14">
        <v>340235779</v>
      </c>
      <c r="B12" s="11" t="s">
        <v>15</v>
      </c>
      <c r="C12" s="11" t="s">
        <v>31</v>
      </c>
      <c r="D12" s="11" t="s">
        <v>19</v>
      </c>
      <c r="E12" s="11" t="s">
        <v>21</v>
      </c>
      <c r="F12" s="11" t="s">
        <v>18</v>
      </c>
      <c r="G12">
        <v>4808.3398999999999</v>
      </c>
      <c r="H12">
        <v>4663.16</v>
      </c>
      <c r="I12">
        <v>2751.8499000000002</v>
      </c>
      <c r="J12">
        <v>2823.74</v>
      </c>
      <c r="K12">
        <v>3636.7298999999998</v>
      </c>
      <c r="L12">
        <v>9322.6</v>
      </c>
      <c r="M12">
        <v>11575.04</v>
      </c>
      <c r="N12">
        <v>9928.6299999999992</v>
      </c>
      <c r="O12">
        <v>9440.9599999999991</v>
      </c>
      <c r="P12">
        <v>4002.49</v>
      </c>
      <c r="Q12">
        <v>2976.46</v>
      </c>
      <c r="R12">
        <v>4311.07</v>
      </c>
      <c r="S12" s="6">
        <v>70241.069699999993</v>
      </c>
    </row>
    <row r="13" spans="1:19" ht="15" x14ac:dyDescent="0.25">
      <c r="A13" s="14">
        <v>340235895</v>
      </c>
      <c r="B13" s="11" t="s">
        <v>15</v>
      </c>
      <c r="C13" s="11">
        <v>0</v>
      </c>
      <c r="D13" s="11" t="s">
        <v>19</v>
      </c>
      <c r="E13" s="11" t="s">
        <v>20</v>
      </c>
      <c r="F13" s="11" t="s">
        <v>18</v>
      </c>
      <c r="G13">
        <v>216.13</v>
      </c>
      <c r="H13">
        <v>219.7</v>
      </c>
      <c r="I13">
        <v>247.36</v>
      </c>
      <c r="J13">
        <v>246.03</v>
      </c>
      <c r="K13">
        <v>409.99</v>
      </c>
      <c r="L13">
        <v>538.08000000000004</v>
      </c>
      <c r="M13">
        <v>297.64999999999998</v>
      </c>
      <c r="N13">
        <v>251.04</v>
      </c>
      <c r="O13">
        <v>502.54</v>
      </c>
      <c r="P13">
        <v>519.29</v>
      </c>
      <c r="Q13">
        <v>324.32</v>
      </c>
      <c r="R13">
        <v>314.67</v>
      </c>
      <c r="S13" s="6">
        <v>4086.8</v>
      </c>
    </row>
    <row r="14" spans="1:19" ht="15" x14ac:dyDescent="0.25">
      <c r="A14" s="14">
        <v>340236334</v>
      </c>
      <c r="B14" s="11" t="s">
        <v>15</v>
      </c>
      <c r="C14" s="11" t="s">
        <v>17</v>
      </c>
      <c r="D14" s="11" t="s">
        <v>19</v>
      </c>
      <c r="E14" s="11" t="s">
        <v>20</v>
      </c>
      <c r="F14" s="11" t="s">
        <v>18</v>
      </c>
      <c r="G14">
        <v>835.26</v>
      </c>
      <c r="H14">
        <v>799.88</v>
      </c>
      <c r="I14">
        <v>854.76</v>
      </c>
      <c r="J14">
        <v>827.18</v>
      </c>
      <c r="K14">
        <v>1639.22</v>
      </c>
      <c r="L14">
        <v>1896.91</v>
      </c>
      <c r="M14">
        <v>1634.46</v>
      </c>
      <c r="N14">
        <v>1586.26</v>
      </c>
      <c r="O14">
        <v>1535.47</v>
      </c>
      <c r="P14">
        <v>1573.19</v>
      </c>
      <c r="Q14">
        <v>1131.6300000000001</v>
      </c>
      <c r="R14">
        <v>1169.3499999999999</v>
      </c>
      <c r="S14" s="6">
        <v>15483.569999999998</v>
      </c>
    </row>
    <row r="15" spans="1:19" ht="15" x14ac:dyDescent="0.25">
      <c r="A15" s="14">
        <v>340236916</v>
      </c>
      <c r="B15" s="11" t="s">
        <v>15</v>
      </c>
      <c r="C15" s="11" t="s">
        <v>17</v>
      </c>
      <c r="D15" s="11" t="s">
        <v>19</v>
      </c>
      <c r="E15" s="11" t="s">
        <v>21</v>
      </c>
      <c r="F15" s="11" t="s">
        <v>18</v>
      </c>
      <c r="G15">
        <v>1122.45</v>
      </c>
      <c r="H15">
        <v>1081.6500000000001</v>
      </c>
      <c r="I15">
        <v>681.82</v>
      </c>
      <c r="J15">
        <v>782.06</v>
      </c>
      <c r="K15">
        <v>1077.1099999999999</v>
      </c>
      <c r="L15">
        <v>1530.1298999999999</v>
      </c>
      <c r="M15">
        <v>1609.2999</v>
      </c>
      <c r="N15">
        <v>1594.38</v>
      </c>
      <c r="O15">
        <v>2078.6</v>
      </c>
      <c r="P15">
        <v>765.24</v>
      </c>
      <c r="Q15">
        <v>795.43</v>
      </c>
      <c r="R15">
        <v>1213.29</v>
      </c>
      <c r="S15" s="6">
        <v>14331.459800000001</v>
      </c>
    </row>
    <row r="16" spans="1:19" ht="15" x14ac:dyDescent="0.25">
      <c r="A16" s="14">
        <v>340237531</v>
      </c>
      <c r="B16" s="11" t="s">
        <v>15</v>
      </c>
      <c r="C16" s="11" t="s">
        <v>17</v>
      </c>
      <c r="D16" s="11" t="s">
        <v>19</v>
      </c>
      <c r="E16" s="11" t="s">
        <v>20</v>
      </c>
      <c r="F16" s="11" t="s">
        <v>18</v>
      </c>
      <c r="G16">
        <v>1587.94</v>
      </c>
      <c r="H16">
        <v>1544.08</v>
      </c>
      <c r="I16">
        <v>1379.7</v>
      </c>
      <c r="J16">
        <v>1637.04</v>
      </c>
      <c r="K16">
        <v>2485.23</v>
      </c>
      <c r="L16">
        <v>3321.89</v>
      </c>
      <c r="M16">
        <v>3578.18</v>
      </c>
      <c r="N16">
        <v>2525.69</v>
      </c>
      <c r="O16">
        <v>2652.33</v>
      </c>
      <c r="P16">
        <v>2835.25</v>
      </c>
      <c r="Q16">
        <v>1682.88</v>
      </c>
      <c r="R16">
        <v>1617.16</v>
      </c>
      <c r="S16" s="6">
        <v>26847.370000000003</v>
      </c>
    </row>
    <row r="17" spans="1:19" ht="15" x14ac:dyDescent="0.25">
      <c r="A17" s="14">
        <v>340239709</v>
      </c>
      <c r="B17" s="11" t="s">
        <v>15</v>
      </c>
      <c r="C17" s="11" t="s">
        <v>34</v>
      </c>
      <c r="D17" s="11" t="s">
        <v>19</v>
      </c>
      <c r="E17" s="11" t="s">
        <v>20</v>
      </c>
      <c r="F17" s="11" t="s">
        <v>18</v>
      </c>
      <c r="G17">
        <v>396.71</v>
      </c>
      <c r="H17">
        <v>349.19</v>
      </c>
      <c r="I17">
        <v>411.11</v>
      </c>
      <c r="J17">
        <v>420.97</v>
      </c>
      <c r="K17">
        <v>564.79</v>
      </c>
      <c r="L17">
        <v>664.33</v>
      </c>
      <c r="M17">
        <v>686.43</v>
      </c>
      <c r="N17">
        <v>686.44</v>
      </c>
      <c r="O17">
        <v>664.57</v>
      </c>
      <c r="P17">
        <v>686.72</v>
      </c>
      <c r="Q17">
        <v>365.22</v>
      </c>
      <c r="R17">
        <v>343.02</v>
      </c>
      <c r="S17" s="6">
        <v>6239.5</v>
      </c>
    </row>
    <row r="18" spans="1:19" ht="15" x14ac:dyDescent="0.25">
      <c r="A18" s="14">
        <v>340241732</v>
      </c>
      <c r="B18" s="11" t="s">
        <v>15</v>
      </c>
      <c r="C18" s="11" t="s">
        <v>17</v>
      </c>
      <c r="D18" s="11" t="s">
        <v>19</v>
      </c>
      <c r="E18" s="11" t="s">
        <v>20</v>
      </c>
      <c r="F18" s="11" t="s">
        <v>18</v>
      </c>
      <c r="G18">
        <v>666.54</v>
      </c>
      <c r="H18">
        <v>690.92</v>
      </c>
      <c r="I18">
        <v>738.55</v>
      </c>
      <c r="J18">
        <v>714.73</v>
      </c>
      <c r="K18">
        <v>738.52</v>
      </c>
      <c r="L18">
        <v>714.69</v>
      </c>
      <c r="M18">
        <v>738.64</v>
      </c>
      <c r="N18">
        <v>674.14</v>
      </c>
      <c r="O18">
        <v>231</v>
      </c>
      <c r="P18">
        <v>238.7</v>
      </c>
      <c r="Q18">
        <v>527.42999999999995</v>
      </c>
      <c r="R18">
        <v>545.02</v>
      </c>
      <c r="S18" s="6">
        <v>7218.880000000001</v>
      </c>
    </row>
    <row r="19" spans="1:19" ht="15" x14ac:dyDescent="0.25">
      <c r="A19" s="14">
        <v>340245303</v>
      </c>
      <c r="B19" s="11" t="s">
        <v>15</v>
      </c>
      <c r="C19" s="11">
        <v>0</v>
      </c>
      <c r="D19" s="11" t="s">
        <v>19</v>
      </c>
      <c r="E19" s="11" t="s">
        <v>20</v>
      </c>
      <c r="F19" s="11" t="s">
        <v>18</v>
      </c>
      <c r="G19">
        <v>2258.54</v>
      </c>
      <c r="H19">
        <v>2109.46</v>
      </c>
      <c r="I19">
        <v>1935.49</v>
      </c>
      <c r="J19">
        <v>1813.6</v>
      </c>
      <c r="K19">
        <v>3803.36</v>
      </c>
      <c r="L19">
        <v>4569.75</v>
      </c>
      <c r="M19">
        <v>5446.72</v>
      </c>
      <c r="N19">
        <v>5616.96</v>
      </c>
      <c r="O19">
        <v>3856.77</v>
      </c>
      <c r="P19">
        <v>3985.33</v>
      </c>
      <c r="Q19">
        <v>2677.22</v>
      </c>
      <c r="R19">
        <v>2766.47</v>
      </c>
      <c r="S19" s="6">
        <v>40839.670000000006</v>
      </c>
    </row>
    <row r="20" spans="1:19" ht="15" x14ac:dyDescent="0.25">
      <c r="A20" s="14">
        <v>340249060</v>
      </c>
      <c r="B20" s="11" t="s">
        <v>15</v>
      </c>
      <c r="C20" s="11" t="s">
        <v>17</v>
      </c>
      <c r="D20" s="11" t="s">
        <v>19</v>
      </c>
      <c r="E20" s="11" t="s">
        <v>20</v>
      </c>
      <c r="F20" s="11" t="s">
        <v>18</v>
      </c>
      <c r="G20">
        <v>749.44</v>
      </c>
      <c r="H20">
        <v>693.28</v>
      </c>
      <c r="I20">
        <v>741.06</v>
      </c>
      <c r="J20">
        <v>717.01</v>
      </c>
      <c r="K20">
        <v>740.91</v>
      </c>
      <c r="L20">
        <v>986.42</v>
      </c>
      <c r="M20">
        <v>1039.19</v>
      </c>
      <c r="N20">
        <v>1039.44</v>
      </c>
      <c r="O20">
        <v>1005.95</v>
      </c>
      <c r="P20">
        <v>1039.56</v>
      </c>
      <c r="Q20">
        <v>970.97</v>
      </c>
      <c r="R20">
        <v>822.19</v>
      </c>
      <c r="S20" s="6">
        <v>10545.42</v>
      </c>
    </row>
    <row r="21" spans="1:19" ht="15" x14ac:dyDescent="0.25">
      <c r="A21" s="14">
        <v>340249267</v>
      </c>
      <c r="B21" s="11" t="s">
        <v>15</v>
      </c>
      <c r="C21" s="11" t="s">
        <v>253</v>
      </c>
      <c r="D21" s="11" t="s">
        <v>19</v>
      </c>
      <c r="E21" s="11" t="s">
        <v>20</v>
      </c>
      <c r="F21" s="11" t="s">
        <v>18</v>
      </c>
      <c r="G21">
        <v>908.83</v>
      </c>
      <c r="H21">
        <v>868.59</v>
      </c>
      <c r="I21">
        <v>993.2</v>
      </c>
      <c r="J21">
        <v>976.19</v>
      </c>
      <c r="K21">
        <v>1008.63</v>
      </c>
      <c r="L21">
        <v>976.01</v>
      </c>
      <c r="M21">
        <v>1008.71</v>
      </c>
      <c r="N21">
        <v>1008.79</v>
      </c>
      <c r="O21">
        <v>976.37</v>
      </c>
      <c r="P21">
        <v>1008.9</v>
      </c>
      <c r="Q21">
        <v>976.1</v>
      </c>
      <c r="R21">
        <v>1008.64</v>
      </c>
      <c r="S21" s="6">
        <v>11718.96</v>
      </c>
    </row>
    <row r="22" spans="1:19" ht="15" x14ac:dyDescent="0.25">
      <c r="A22" s="14">
        <v>340249597</v>
      </c>
      <c r="B22" s="11" t="s">
        <v>15</v>
      </c>
      <c r="C22" s="11" t="s">
        <v>254</v>
      </c>
      <c r="D22" s="11" t="s">
        <v>19</v>
      </c>
      <c r="E22" s="11" t="s">
        <v>21</v>
      </c>
      <c r="F22" s="11" t="s">
        <v>18</v>
      </c>
      <c r="G22">
        <v>1945.2998</v>
      </c>
      <c r="H22">
        <v>1855.23</v>
      </c>
      <c r="I22">
        <v>1447.72</v>
      </c>
      <c r="J22">
        <v>1022.05</v>
      </c>
      <c r="K22">
        <v>2270.02</v>
      </c>
      <c r="L22">
        <v>4809.3</v>
      </c>
      <c r="M22">
        <v>3565.8398999999999</v>
      </c>
      <c r="N22">
        <v>3516.7899000000002</v>
      </c>
      <c r="O22">
        <v>4476.21</v>
      </c>
      <c r="P22">
        <v>1270.6500000000001</v>
      </c>
      <c r="Q22">
        <v>1811.76</v>
      </c>
      <c r="R22">
        <v>1765.34</v>
      </c>
      <c r="S22" s="6">
        <v>29756.209599999998</v>
      </c>
    </row>
    <row r="23" spans="1:19" ht="15" x14ac:dyDescent="0.25">
      <c r="A23" s="14">
        <v>340249684</v>
      </c>
      <c r="B23" s="11" t="s">
        <v>15</v>
      </c>
      <c r="C23" s="11" t="s">
        <v>17</v>
      </c>
      <c r="D23" s="11" t="s">
        <v>19</v>
      </c>
      <c r="E23" s="11" t="s">
        <v>20</v>
      </c>
      <c r="F23" s="11" t="s">
        <v>18</v>
      </c>
      <c r="G23">
        <v>387.53</v>
      </c>
      <c r="H23">
        <v>396.84</v>
      </c>
      <c r="I23">
        <v>368.32</v>
      </c>
      <c r="J23">
        <v>340.66</v>
      </c>
      <c r="K23">
        <v>598.54999999999995</v>
      </c>
      <c r="L23">
        <v>729.93</v>
      </c>
      <c r="M23">
        <v>609.97</v>
      </c>
      <c r="N23">
        <v>550.94000000000005</v>
      </c>
      <c r="O23">
        <v>485.59</v>
      </c>
      <c r="P23">
        <v>496.31</v>
      </c>
      <c r="Q23">
        <v>343.85</v>
      </c>
      <c r="R23">
        <v>333.61</v>
      </c>
      <c r="S23" s="6">
        <v>5642.0999999999995</v>
      </c>
    </row>
    <row r="24" spans="1:19" ht="15" x14ac:dyDescent="0.25">
      <c r="A24" s="14">
        <v>340251773</v>
      </c>
      <c r="B24" s="11" t="s">
        <v>15</v>
      </c>
      <c r="C24" s="11" t="s">
        <v>40</v>
      </c>
      <c r="D24" s="11" t="s">
        <v>19</v>
      </c>
      <c r="E24" s="11" t="s">
        <v>20</v>
      </c>
      <c r="F24" s="11" t="s">
        <v>18</v>
      </c>
      <c r="G24">
        <v>70.040000000000006</v>
      </c>
      <c r="H24">
        <v>66.739999999999995</v>
      </c>
      <c r="I24">
        <v>72.75</v>
      </c>
      <c r="J24">
        <v>70.67</v>
      </c>
      <c r="K24">
        <v>73.08</v>
      </c>
      <c r="L24">
        <v>70.760000000000005</v>
      </c>
      <c r="M24">
        <v>237.24</v>
      </c>
      <c r="N24">
        <v>272.74</v>
      </c>
      <c r="O24">
        <v>68.959999999999994</v>
      </c>
      <c r="P24">
        <v>71.25</v>
      </c>
      <c r="Q24">
        <v>68.7</v>
      </c>
      <c r="R24">
        <v>70.94</v>
      </c>
      <c r="S24" s="6">
        <v>1213.8700000000001</v>
      </c>
    </row>
    <row r="25" spans="1:19" ht="15" x14ac:dyDescent="0.25">
      <c r="A25" s="14">
        <v>340253969</v>
      </c>
      <c r="B25" s="11" t="s">
        <v>15</v>
      </c>
      <c r="C25" s="11" t="s">
        <v>41</v>
      </c>
      <c r="D25" s="11" t="s">
        <v>19</v>
      </c>
      <c r="E25" s="11" t="s">
        <v>21</v>
      </c>
      <c r="F25" s="11" t="s">
        <v>18</v>
      </c>
      <c r="G25">
        <v>1386.98</v>
      </c>
      <c r="H25">
        <v>1240.52</v>
      </c>
      <c r="I25">
        <v>1766.3099</v>
      </c>
      <c r="J25">
        <v>1877.97</v>
      </c>
      <c r="K25">
        <v>1982.59</v>
      </c>
      <c r="L25">
        <v>3637.75</v>
      </c>
      <c r="M25">
        <v>4048.46</v>
      </c>
      <c r="N25">
        <v>5381.3798999999999</v>
      </c>
      <c r="O25">
        <v>4708.2700000000004</v>
      </c>
      <c r="P25">
        <v>2595.7098999999998</v>
      </c>
      <c r="Q25">
        <v>1355.6599000000001</v>
      </c>
      <c r="R25">
        <v>1228.67</v>
      </c>
      <c r="S25" s="6">
        <v>31210.2696</v>
      </c>
    </row>
    <row r="26" spans="1:19" ht="15" x14ac:dyDescent="0.25">
      <c r="A26" s="14">
        <v>340254222</v>
      </c>
      <c r="B26" s="11" t="s">
        <v>15</v>
      </c>
      <c r="C26" s="11">
        <v>0</v>
      </c>
      <c r="D26" s="11" t="s">
        <v>19</v>
      </c>
      <c r="E26" s="11" t="s">
        <v>20</v>
      </c>
      <c r="F26" s="11" t="s">
        <v>18</v>
      </c>
      <c r="G26">
        <v>114.54</v>
      </c>
      <c r="H26">
        <v>96.92</v>
      </c>
      <c r="I26">
        <v>130.46</v>
      </c>
      <c r="J26">
        <v>130.1</v>
      </c>
      <c r="K26">
        <v>272.73</v>
      </c>
      <c r="L26">
        <v>318.68</v>
      </c>
      <c r="M26">
        <v>384.54</v>
      </c>
      <c r="N26">
        <v>363.78</v>
      </c>
      <c r="O26">
        <v>238.3</v>
      </c>
      <c r="P26">
        <v>239.93</v>
      </c>
      <c r="Q26">
        <v>143.55000000000001</v>
      </c>
      <c r="R26">
        <v>148.33000000000001</v>
      </c>
      <c r="S26" s="6">
        <v>2581.86</v>
      </c>
    </row>
    <row r="27" spans="1:19" ht="15" x14ac:dyDescent="0.25">
      <c r="A27" s="14">
        <v>340254682</v>
      </c>
      <c r="B27" s="11" t="s">
        <v>15</v>
      </c>
      <c r="C27" s="11" t="s">
        <v>17</v>
      </c>
      <c r="D27" s="11" t="s">
        <v>19</v>
      </c>
      <c r="E27" s="11" t="s">
        <v>20</v>
      </c>
      <c r="F27" s="11" t="s">
        <v>18</v>
      </c>
      <c r="G27">
        <v>217.01</v>
      </c>
      <c r="H27">
        <v>223.98</v>
      </c>
      <c r="I27">
        <v>143.03</v>
      </c>
      <c r="J27">
        <v>120.48</v>
      </c>
      <c r="K27">
        <v>277.52999999999997</v>
      </c>
      <c r="L27">
        <v>362.11</v>
      </c>
      <c r="M27">
        <v>185.21</v>
      </c>
      <c r="N27">
        <v>119.49</v>
      </c>
      <c r="O27">
        <v>239.49</v>
      </c>
      <c r="P27">
        <v>256.62</v>
      </c>
      <c r="Q27">
        <v>154.09</v>
      </c>
      <c r="R27">
        <v>144.24</v>
      </c>
      <c r="S27" s="6">
        <v>2443.2799999999997</v>
      </c>
    </row>
    <row r="28" spans="1:19" ht="15" x14ac:dyDescent="0.25">
      <c r="A28" s="14">
        <v>340259670</v>
      </c>
      <c r="B28" s="11" t="s">
        <v>15</v>
      </c>
      <c r="C28" s="11" t="s">
        <v>17</v>
      </c>
      <c r="D28" s="11" t="s">
        <v>19</v>
      </c>
      <c r="E28" s="11" t="s">
        <v>20</v>
      </c>
      <c r="F28" s="11" t="s">
        <v>18</v>
      </c>
      <c r="G28">
        <v>250.25</v>
      </c>
      <c r="H28">
        <v>239.88</v>
      </c>
      <c r="I28">
        <v>443.78</v>
      </c>
      <c r="J28">
        <v>482.35</v>
      </c>
      <c r="K28">
        <v>498.5</v>
      </c>
      <c r="L28">
        <v>482.49</v>
      </c>
      <c r="M28">
        <v>522.66999999999996</v>
      </c>
      <c r="N28">
        <v>531.05999999999995</v>
      </c>
      <c r="O28">
        <v>553.39</v>
      </c>
      <c r="P28">
        <v>573.24</v>
      </c>
      <c r="Q28">
        <v>345.97</v>
      </c>
      <c r="R28">
        <v>291.85000000000002</v>
      </c>
      <c r="S28" s="6">
        <v>5215.43</v>
      </c>
    </row>
    <row r="29" spans="1:19" ht="15" x14ac:dyDescent="0.25">
      <c r="A29" s="14">
        <v>340264267</v>
      </c>
      <c r="B29" s="11" t="s">
        <v>15</v>
      </c>
      <c r="C29" s="11" t="s">
        <v>255</v>
      </c>
      <c r="D29" s="11" t="s">
        <v>19</v>
      </c>
      <c r="E29" s="11" t="s">
        <v>21</v>
      </c>
      <c r="F29" s="11" t="s">
        <v>18</v>
      </c>
      <c r="G29">
        <v>591.51</v>
      </c>
      <c r="H29">
        <v>560.15989999999999</v>
      </c>
      <c r="I29">
        <v>380.06979999999999</v>
      </c>
      <c r="J29">
        <v>360.17</v>
      </c>
      <c r="K29">
        <v>378.96</v>
      </c>
      <c r="L29">
        <v>845.15</v>
      </c>
      <c r="M29">
        <v>1261.3699999999999</v>
      </c>
      <c r="N29">
        <v>1361.34</v>
      </c>
      <c r="O29">
        <v>1403.53</v>
      </c>
      <c r="P29">
        <v>578.41</v>
      </c>
      <c r="Q29">
        <v>416.56</v>
      </c>
      <c r="R29">
        <v>599.13990000000001</v>
      </c>
      <c r="S29" s="6">
        <v>8736.3696</v>
      </c>
    </row>
    <row r="30" spans="1:19" ht="15" x14ac:dyDescent="0.25">
      <c r="A30" s="14">
        <v>340266326</v>
      </c>
      <c r="B30" s="11" t="s">
        <v>197</v>
      </c>
      <c r="C30" s="11" t="e">
        <v>#N/A</v>
      </c>
      <c r="D30" s="11" t="s">
        <v>19</v>
      </c>
      <c r="E30" s="11" t="s">
        <v>20</v>
      </c>
      <c r="F30" s="11" t="s">
        <v>25</v>
      </c>
      <c r="G30">
        <v>3473.92</v>
      </c>
      <c r="H30">
        <v>3232.49</v>
      </c>
      <c r="I30">
        <v>2334.46</v>
      </c>
      <c r="J30">
        <v>2234.2800000000002</v>
      </c>
      <c r="K30">
        <v>5232.87</v>
      </c>
      <c r="L30">
        <v>3064.62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 s="6">
        <v>19572.64</v>
      </c>
    </row>
    <row r="31" spans="1:19" ht="15" x14ac:dyDescent="0.25">
      <c r="A31" s="14">
        <v>340267105</v>
      </c>
      <c r="B31" s="11" t="s">
        <v>15</v>
      </c>
      <c r="C31" s="11">
        <v>0</v>
      </c>
      <c r="D31" s="11" t="s">
        <v>19</v>
      </c>
      <c r="E31" s="11" t="s">
        <v>20</v>
      </c>
      <c r="F31" s="11" t="s">
        <v>18</v>
      </c>
      <c r="G31">
        <v>233.45</v>
      </c>
      <c r="H31">
        <v>239.65</v>
      </c>
      <c r="I31">
        <v>190.12</v>
      </c>
      <c r="J31">
        <v>171.69</v>
      </c>
      <c r="K31">
        <v>249.52</v>
      </c>
      <c r="L31">
        <v>285.54000000000002</v>
      </c>
      <c r="M31">
        <v>302.85000000000002</v>
      </c>
      <c r="N31">
        <v>305.56</v>
      </c>
      <c r="O31">
        <v>228.86</v>
      </c>
      <c r="P31">
        <v>231.55</v>
      </c>
      <c r="Q31">
        <v>275.67</v>
      </c>
      <c r="R31">
        <v>293.06</v>
      </c>
      <c r="S31" s="6">
        <v>3007.5200000000004</v>
      </c>
    </row>
    <row r="32" spans="1:19" ht="15" x14ac:dyDescent="0.25">
      <c r="A32" s="14">
        <v>340268048</v>
      </c>
      <c r="B32" s="11" t="s">
        <v>15</v>
      </c>
      <c r="C32" s="11">
        <v>0</v>
      </c>
      <c r="D32" s="11" t="s">
        <v>19</v>
      </c>
      <c r="E32" s="11" t="s">
        <v>21</v>
      </c>
      <c r="F32" s="11" t="s">
        <v>25</v>
      </c>
      <c r="G32">
        <v>9437.64</v>
      </c>
      <c r="H32">
        <v>8828.33</v>
      </c>
      <c r="I32">
        <v>6213.39</v>
      </c>
      <c r="J32">
        <v>5739.65</v>
      </c>
      <c r="K32">
        <v>9965.66</v>
      </c>
      <c r="L32">
        <v>18602.96</v>
      </c>
      <c r="M32">
        <v>23066.12</v>
      </c>
      <c r="N32">
        <v>17266.359899999999</v>
      </c>
      <c r="O32">
        <v>21267.759900000001</v>
      </c>
      <c r="P32">
        <v>7941.3099000000002</v>
      </c>
      <c r="Q32">
        <v>7188.82</v>
      </c>
      <c r="R32">
        <v>9148.26</v>
      </c>
      <c r="S32" s="6">
        <v>144666.25970000002</v>
      </c>
    </row>
    <row r="33" spans="1:19" ht="15" x14ac:dyDescent="0.25">
      <c r="A33" s="14">
        <v>340270475</v>
      </c>
      <c r="B33" s="11" t="s">
        <v>15</v>
      </c>
      <c r="C33" s="11" t="s">
        <v>45</v>
      </c>
      <c r="D33" s="11" t="s">
        <v>19</v>
      </c>
      <c r="E33" s="11" t="s">
        <v>21</v>
      </c>
      <c r="F33" s="11" t="s">
        <v>25</v>
      </c>
      <c r="G33">
        <v>16657.86</v>
      </c>
      <c r="H33">
        <v>16240</v>
      </c>
      <c r="I33">
        <v>12016.83</v>
      </c>
      <c r="J33">
        <v>10320.91</v>
      </c>
      <c r="K33">
        <v>10885.9699</v>
      </c>
      <c r="L33">
        <v>15447.53</v>
      </c>
      <c r="M33">
        <v>16359.7099</v>
      </c>
      <c r="N33">
        <v>14732.13</v>
      </c>
      <c r="O33">
        <v>15801.62</v>
      </c>
      <c r="P33">
        <v>9480.61</v>
      </c>
      <c r="Q33">
        <v>10457.8699</v>
      </c>
      <c r="R33">
        <v>16239.99</v>
      </c>
      <c r="S33" s="6">
        <v>164641.02969999998</v>
      </c>
    </row>
    <row r="34" spans="1:19" ht="15" x14ac:dyDescent="0.25">
      <c r="A34" s="14">
        <v>340270490</v>
      </c>
      <c r="B34" s="11" t="s">
        <v>197</v>
      </c>
      <c r="C34" s="11" t="e">
        <v>#N/A</v>
      </c>
      <c r="D34" s="11" t="s">
        <v>19</v>
      </c>
      <c r="E34" s="11" t="s">
        <v>20</v>
      </c>
      <c r="F34" s="11" t="s">
        <v>18</v>
      </c>
      <c r="G34">
        <v>83.67</v>
      </c>
      <c r="S34" s="6">
        <v>83.67</v>
      </c>
    </row>
    <row r="35" spans="1:19" ht="15" x14ac:dyDescent="0.25">
      <c r="A35" s="14">
        <v>340272398</v>
      </c>
      <c r="B35" s="11" t="s">
        <v>15</v>
      </c>
      <c r="C35" s="11" t="s">
        <v>256</v>
      </c>
      <c r="D35" s="11" t="s">
        <v>19</v>
      </c>
      <c r="E35" s="11" t="s">
        <v>21</v>
      </c>
      <c r="F35" s="11" t="s">
        <v>18</v>
      </c>
      <c r="G35">
        <v>2070.44</v>
      </c>
      <c r="H35">
        <v>1962.31</v>
      </c>
      <c r="I35">
        <v>1380.89</v>
      </c>
      <c r="J35">
        <v>1314.53</v>
      </c>
      <c r="K35">
        <v>1375.89</v>
      </c>
      <c r="L35">
        <v>2349.5100000000002</v>
      </c>
      <c r="M35">
        <v>2585.42</v>
      </c>
      <c r="N35">
        <v>4828.82</v>
      </c>
      <c r="O35">
        <v>4994.4598999999998</v>
      </c>
      <c r="P35">
        <v>2188</v>
      </c>
      <c r="Q35">
        <v>1344.06</v>
      </c>
      <c r="R35">
        <v>2097.86</v>
      </c>
      <c r="S35" s="6">
        <v>28492.189900000001</v>
      </c>
    </row>
    <row r="36" spans="1:19" ht="15" x14ac:dyDescent="0.25">
      <c r="A36" s="14">
        <v>340272834</v>
      </c>
      <c r="B36" s="11" t="s">
        <v>15</v>
      </c>
      <c r="C36" s="11">
        <v>0</v>
      </c>
      <c r="D36" s="11" t="s">
        <v>19</v>
      </c>
      <c r="E36" s="11" t="s">
        <v>20</v>
      </c>
      <c r="F36" s="11" t="s">
        <v>18</v>
      </c>
      <c r="G36">
        <v>301.27</v>
      </c>
      <c r="H36">
        <v>303.85000000000002</v>
      </c>
      <c r="I36">
        <v>338.7</v>
      </c>
      <c r="J36">
        <v>335.17</v>
      </c>
      <c r="K36">
        <v>485.73</v>
      </c>
      <c r="L36">
        <v>613.94000000000005</v>
      </c>
      <c r="M36">
        <v>660.27</v>
      </c>
      <c r="N36">
        <v>681.57</v>
      </c>
      <c r="O36">
        <v>464.32</v>
      </c>
      <c r="P36">
        <v>457.37</v>
      </c>
      <c r="Q36">
        <v>293.86</v>
      </c>
      <c r="R36">
        <v>256.88</v>
      </c>
      <c r="S36" s="6">
        <v>5192.9299999999994</v>
      </c>
    </row>
    <row r="37" spans="1:19" ht="15" x14ac:dyDescent="0.25">
      <c r="A37" s="14">
        <v>340273891</v>
      </c>
      <c r="B37" s="11" t="s">
        <v>15</v>
      </c>
      <c r="C37" s="11" t="s">
        <v>17</v>
      </c>
      <c r="D37" s="11" t="s">
        <v>19</v>
      </c>
      <c r="E37" s="11" t="s">
        <v>20</v>
      </c>
      <c r="F37" s="11" t="s">
        <v>18</v>
      </c>
      <c r="G37">
        <v>265.94</v>
      </c>
      <c r="H37">
        <v>269.07</v>
      </c>
      <c r="I37">
        <v>380.87</v>
      </c>
      <c r="J37">
        <v>411.56</v>
      </c>
      <c r="K37">
        <v>594</v>
      </c>
      <c r="L37">
        <v>727.92</v>
      </c>
      <c r="M37">
        <v>563.64</v>
      </c>
      <c r="N37">
        <v>492.01</v>
      </c>
      <c r="O37">
        <v>553.30999999999995</v>
      </c>
      <c r="P37">
        <v>571.75</v>
      </c>
      <c r="Q37">
        <v>346.84</v>
      </c>
      <c r="R37">
        <v>315.74</v>
      </c>
      <c r="S37" s="6">
        <v>5492.65</v>
      </c>
    </row>
    <row r="38" spans="1:19" ht="15" x14ac:dyDescent="0.25">
      <c r="A38" s="14">
        <v>340274938</v>
      </c>
      <c r="B38" s="11" t="s">
        <v>15</v>
      </c>
      <c r="C38" s="11">
        <v>0</v>
      </c>
      <c r="D38" s="11" t="s">
        <v>19</v>
      </c>
      <c r="E38" s="11" t="s">
        <v>20</v>
      </c>
      <c r="F38" s="11" t="s">
        <v>18</v>
      </c>
      <c r="G38">
        <v>204.15</v>
      </c>
      <c r="H38">
        <v>191.36</v>
      </c>
      <c r="I38">
        <v>174.27</v>
      </c>
      <c r="J38">
        <v>154.69</v>
      </c>
      <c r="K38">
        <v>288.49</v>
      </c>
      <c r="L38">
        <v>395.9</v>
      </c>
      <c r="M38">
        <v>354.13</v>
      </c>
      <c r="N38">
        <v>331.65</v>
      </c>
      <c r="O38">
        <v>167.92</v>
      </c>
      <c r="P38">
        <v>168.07</v>
      </c>
      <c r="Q38">
        <v>115.73</v>
      </c>
      <c r="R38">
        <v>109.9</v>
      </c>
      <c r="S38" s="6">
        <v>2656.2600000000007</v>
      </c>
    </row>
    <row r="39" spans="1:19" ht="15" x14ac:dyDescent="0.25">
      <c r="A39" s="14">
        <v>340279435</v>
      </c>
      <c r="B39" s="11" t="s">
        <v>15</v>
      </c>
      <c r="C39" s="11" t="s">
        <v>17</v>
      </c>
      <c r="D39" s="11" t="s">
        <v>19</v>
      </c>
      <c r="E39" s="11" t="s">
        <v>20</v>
      </c>
      <c r="F39" s="11" t="s">
        <v>18</v>
      </c>
      <c r="G39">
        <v>486.83</v>
      </c>
      <c r="H39">
        <v>428.15</v>
      </c>
      <c r="I39">
        <v>457.83</v>
      </c>
      <c r="J39">
        <v>443.11</v>
      </c>
      <c r="K39">
        <v>622.65</v>
      </c>
      <c r="L39">
        <v>855.04</v>
      </c>
      <c r="M39">
        <v>747.22</v>
      </c>
      <c r="N39">
        <v>634.96</v>
      </c>
      <c r="O39">
        <v>648.29</v>
      </c>
      <c r="P39">
        <v>673.79</v>
      </c>
      <c r="Q39">
        <v>503.79</v>
      </c>
      <c r="R39">
        <v>473.96</v>
      </c>
      <c r="S39" s="6">
        <v>6975.62</v>
      </c>
    </row>
    <row r="40" spans="1:19" ht="15" x14ac:dyDescent="0.25">
      <c r="A40" s="14">
        <v>340279896</v>
      </c>
      <c r="B40" s="11" t="s">
        <v>15</v>
      </c>
      <c r="C40" s="11" t="s">
        <v>17</v>
      </c>
      <c r="D40" s="11" t="s">
        <v>19</v>
      </c>
      <c r="E40" s="11" t="s">
        <v>21</v>
      </c>
      <c r="F40" s="11" t="s">
        <v>18</v>
      </c>
      <c r="G40">
        <v>2292.5100000000002</v>
      </c>
      <c r="H40">
        <v>2234.1799999999998</v>
      </c>
      <c r="I40">
        <v>1995.9799</v>
      </c>
      <c r="J40">
        <v>2200.29</v>
      </c>
      <c r="K40">
        <v>2315.2999</v>
      </c>
      <c r="L40">
        <v>5459.66</v>
      </c>
      <c r="M40">
        <v>5742.8398999999999</v>
      </c>
      <c r="N40">
        <v>5445.05</v>
      </c>
      <c r="O40">
        <v>5448.25</v>
      </c>
      <c r="P40">
        <v>2703.06</v>
      </c>
      <c r="Q40">
        <v>2740.27</v>
      </c>
      <c r="R40">
        <v>2137.9699999999998</v>
      </c>
      <c r="S40" s="6">
        <v>40715.359699999994</v>
      </c>
    </row>
    <row r="41" spans="1:19" ht="15" x14ac:dyDescent="0.25">
      <c r="A41" s="14">
        <v>340281397</v>
      </c>
      <c r="B41" s="11" t="s">
        <v>15</v>
      </c>
      <c r="C41" s="11" t="s">
        <v>17</v>
      </c>
      <c r="D41" s="11" t="s">
        <v>19</v>
      </c>
      <c r="E41" s="11" t="s">
        <v>20</v>
      </c>
      <c r="F41" s="11" t="s">
        <v>18</v>
      </c>
      <c r="G41">
        <v>167.9</v>
      </c>
      <c r="H41">
        <v>164.87</v>
      </c>
      <c r="I41">
        <v>154.41</v>
      </c>
      <c r="J41">
        <v>137.80000000000001</v>
      </c>
      <c r="K41">
        <v>192.05</v>
      </c>
      <c r="L41">
        <v>286.76</v>
      </c>
      <c r="M41">
        <v>189.68</v>
      </c>
      <c r="N41">
        <v>89.7</v>
      </c>
      <c r="O41">
        <v>186.1</v>
      </c>
      <c r="P41">
        <v>208.09</v>
      </c>
      <c r="Q41">
        <v>177.62</v>
      </c>
      <c r="R41">
        <v>176.08</v>
      </c>
      <c r="S41" s="6">
        <v>2131.06</v>
      </c>
    </row>
    <row r="42" spans="1:19" ht="15" x14ac:dyDescent="0.25">
      <c r="A42" s="14">
        <v>340281861</v>
      </c>
      <c r="B42" s="11" t="s">
        <v>15</v>
      </c>
      <c r="C42" s="11" t="s">
        <v>17</v>
      </c>
      <c r="D42" s="11" t="s">
        <v>19</v>
      </c>
      <c r="E42" s="11" t="s">
        <v>21</v>
      </c>
      <c r="F42" s="11" t="s">
        <v>18</v>
      </c>
      <c r="G42">
        <v>1107.4798000000001</v>
      </c>
      <c r="H42">
        <v>1006.3</v>
      </c>
      <c r="I42">
        <v>966.35</v>
      </c>
      <c r="J42">
        <v>801.57</v>
      </c>
      <c r="K42">
        <v>1669.99</v>
      </c>
      <c r="L42">
        <v>2589.3299000000002</v>
      </c>
      <c r="M42">
        <v>1925.07</v>
      </c>
      <c r="N42">
        <v>1310.9999</v>
      </c>
      <c r="O42">
        <v>2891.3798999999999</v>
      </c>
      <c r="P42">
        <v>861.56</v>
      </c>
      <c r="Q42">
        <v>1087.04</v>
      </c>
      <c r="R42">
        <v>1083.82</v>
      </c>
      <c r="S42" s="6">
        <v>17300.889500000001</v>
      </c>
    </row>
    <row r="43" spans="1:19" ht="15" x14ac:dyDescent="0.25">
      <c r="A43" s="14">
        <v>340284018</v>
      </c>
      <c r="B43" s="11" t="s">
        <v>15</v>
      </c>
      <c r="C43" s="11" t="s">
        <v>257</v>
      </c>
      <c r="D43" s="11" t="s">
        <v>19</v>
      </c>
      <c r="E43" s="11" t="s">
        <v>20</v>
      </c>
      <c r="F43" s="11" t="s">
        <v>18</v>
      </c>
      <c r="G43">
        <v>672.72</v>
      </c>
      <c r="H43">
        <v>643.99</v>
      </c>
      <c r="I43">
        <v>796.29</v>
      </c>
      <c r="J43">
        <v>897.37</v>
      </c>
      <c r="K43">
        <v>1190.07</v>
      </c>
      <c r="L43">
        <v>1773.33</v>
      </c>
      <c r="M43">
        <v>1832.53</v>
      </c>
      <c r="N43">
        <v>1832.69</v>
      </c>
      <c r="O43">
        <v>679.26</v>
      </c>
      <c r="P43">
        <v>475.74</v>
      </c>
      <c r="Q43">
        <v>563.26</v>
      </c>
      <c r="R43">
        <v>652.91</v>
      </c>
      <c r="S43" s="6">
        <v>12010.16</v>
      </c>
    </row>
    <row r="44" spans="1:19" ht="15" x14ac:dyDescent="0.25">
      <c r="A44" s="14">
        <v>340285649</v>
      </c>
      <c r="B44" s="11" t="s">
        <v>15</v>
      </c>
      <c r="C44" s="11" t="s">
        <v>17</v>
      </c>
      <c r="D44" s="11" t="s">
        <v>19</v>
      </c>
      <c r="E44" s="11" t="s">
        <v>21</v>
      </c>
      <c r="F44" s="11" t="s">
        <v>18</v>
      </c>
      <c r="G44">
        <v>319.35000000000002</v>
      </c>
      <c r="H44">
        <v>278.98989999999998</v>
      </c>
      <c r="I44">
        <v>259.99</v>
      </c>
      <c r="J44">
        <v>202.33</v>
      </c>
      <c r="K44">
        <v>461.76</v>
      </c>
      <c r="L44">
        <v>741.51</v>
      </c>
      <c r="M44">
        <v>441.76</v>
      </c>
      <c r="N44">
        <v>146.94999999999999</v>
      </c>
      <c r="O44">
        <v>733.17</v>
      </c>
      <c r="P44">
        <v>379.31990000000002</v>
      </c>
      <c r="Q44">
        <v>305.2398</v>
      </c>
      <c r="R44">
        <v>333.09</v>
      </c>
      <c r="S44" s="6">
        <v>4603.4596000000001</v>
      </c>
    </row>
    <row r="45" spans="1:19" ht="15" x14ac:dyDescent="0.25">
      <c r="A45" s="14">
        <v>340286752</v>
      </c>
      <c r="B45" s="11" t="s">
        <v>15</v>
      </c>
      <c r="C45" s="11" t="s">
        <v>50</v>
      </c>
      <c r="D45" s="11" t="s">
        <v>19</v>
      </c>
      <c r="E45" s="11" t="s">
        <v>20</v>
      </c>
      <c r="F45" s="11" t="s">
        <v>18</v>
      </c>
      <c r="G45">
        <v>981.72</v>
      </c>
      <c r="H45">
        <v>973.24</v>
      </c>
      <c r="I45">
        <v>1028.99</v>
      </c>
      <c r="J45">
        <v>989.74</v>
      </c>
      <c r="K45">
        <v>1362.81</v>
      </c>
      <c r="L45">
        <v>2009.97</v>
      </c>
      <c r="M45">
        <v>1879.4</v>
      </c>
      <c r="N45">
        <v>1605.85</v>
      </c>
      <c r="O45">
        <v>1554.5</v>
      </c>
      <c r="P45">
        <v>1606.41</v>
      </c>
      <c r="Q45">
        <v>1198.27</v>
      </c>
      <c r="R45">
        <v>1054.1199999999999</v>
      </c>
      <c r="S45" s="6">
        <v>16245.02</v>
      </c>
    </row>
    <row r="46" spans="1:19" ht="15" x14ac:dyDescent="0.25">
      <c r="A46" s="14">
        <v>340289198</v>
      </c>
      <c r="B46" s="11" t="s">
        <v>15</v>
      </c>
      <c r="C46" s="11" t="s">
        <v>254</v>
      </c>
      <c r="D46" s="11" t="s">
        <v>19</v>
      </c>
      <c r="E46" s="11" t="s">
        <v>21</v>
      </c>
      <c r="F46" s="11" t="s">
        <v>18</v>
      </c>
      <c r="G46">
        <v>5182.29</v>
      </c>
      <c r="H46">
        <v>4959.71</v>
      </c>
      <c r="I46">
        <v>3882.25</v>
      </c>
      <c r="J46">
        <v>3011.78</v>
      </c>
      <c r="K46">
        <v>4315.32</v>
      </c>
      <c r="L46">
        <v>10849.45</v>
      </c>
      <c r="M46">
        <v>11740.97</v>
      </c>
      <c r="N46">
        <v>10594.87</v>
      </c>
      <c r="O46">
        <v>10509.15</v>
      </c>
      <c r="P46">
        <v>4089.27</v>
      </c>
      <c r="Q46">
        <v>3567.65</v>
      </c>
      <c r="R46">
        <v>3991.36</v>
      </c>
      <c r="S46" s="6">
        <v>76694.069999999992</v>
      </c>
    </row>
    <row r="47" spans="1:19" ht="15" x14ac:dyDescent="0.25">
      <c r="A47" s="14">
        <v>340289550</v>
      </c>
      <c r="B47" s="11" t="s">
        <v>15</v>
      </c>
      <c r="C47" s="11" t="s">
        <v>52</v>
      </c>
      <c r="D47" s="11" t="s">
        <v>19</v>
      </c>
      <c r="E47" s="11" t="s">
        <v>20</v>
      </c>
      <c r="F47" s="11" t="s">
        <v>18</v>
      </c>
      <c r="G47">
        <v>1054.19</v>
      </c>
      <c r="H47">
        <v>1040.8900000000001</v>
      </c>
      <c r="I47">
        <v>1090.78</v>
      </c>
      <c r="J47">
        <v>1042.21</v>
      </c>
      <c r="K47">
        <v>2126.98</v>
      </c>
      <c r="L47">
        <v>2700.15</v>
      </c>
      <c r="M47">
        <v>3051.98</v>
      </c>
      <c r="N47">
        <v>3176.67</v>
      </c>
      <c r="O47">
        <v>2509.29</v>
      </c>
      <c r="P47">
        <v>2301.0700000000002</v>
      </c>
      <c r="Q47">
        <v>1419.75</v>
      </c>
      <c r="R47">
        <v>911.08</v>
      </c>
      <c r="S47" s="6">
        <v>22425.040000000001</v>
      </c>
    </row>
    <row r="48" spans="1:19" ht="15" x14ac:dyDescent="0.25">
      <c r="A48" s="14">
        <v>340290671</v>
      </c>
      <c r="B48" s="11" t="s">
        <v>15</v>
      </c>
      <c r="C48" s="11">
        <v>0</v>
      </c>
      <c r="D48" s="11" t="s">
        <v>19</v>
      </c>
      <c r="E48" s="11" t="s">
        <v>21</v>
      </c>
      <c r="F48" s="11" t="s">
        <v>25</v>
      </c>
      <c r="G48">
        <v>13092.45</v>
      </c>
      <c r="H48">
        <v>12864.2999</v>
      </c>
      <c r="I48">
        <v>8666.5300000000007</v>
      </c>
      <c r="J48">
        <v>9004.68</v>
      </c>
      <c r="K48">
        <v>17933.339899999999</v>
      </c>
      <c r="L48">
        <v>41077.69</v>
      </c>
      <c r="M48">
        <v>42699.3</v>
      </c>
      <c r="N48">
        <v>20852.45</v>
      </c>
      <c r="O48">
        <v>48967.79</v>
      </c>
      <c r="P48">
        <v>15066.38</v>
      </c>
      <c r="Q48">
        <v>13519.939899999999</v>
      </c>
      <c r="R48">
        <v>13911.86</v>
      </c>
      <c r="S48" s="6">
        <v>257656.70970000006</v>
      </c>
    </row>
    <row r="49" spans="1:19" ht="15" x14ac:dyDescent="0.25">
      <c r="A49" s="14">
        <v>340292173</v>
      </c>
      <c r="B49" s="11" t="s">
        <v>15</v>
      </c>
      <c r="C49" s="11" t="s">
        <v>17</v>
      </c>
      <c r="D49" s="11" t="s">
        <v>19</v>
      </c>
      <c r="E49" s="11" t="s">
        <v>21</v>
      </c>
      <c r="F49" s="11" t="s">
        <v>18</v>
      </c>
      <c r="G49">
        <v>1563.73</v>
      </c>
      <c r="H49">
        <v>1968.97</v>
      </c>
      <c r="I49">
        <v>1488.4699000000001</v>
      </c>
      <c r="J49">
        <v>1681.62</v>
      </c>
      <c r="K49">
        <v>2204.34</v>
      </c>
      <c r="L49">
        <v>4346.2299999999996</v>
      </c>
      <c r="M49">
        <v>4461.2398999999996</v>
      </c>
      <c r="N49">
        <v>4185.22</v>
      </c>
      <c r="O49">
        <v>4414.24</v>
      </c>
      <c r="P49">
        <v>2177.2698999999998</v>
      </c>
      <c r="Q49">
        <v>1528.23</v>
      </c>
      <c r="R49">
        <v>1802.57</v>
      </c>
      <c r="S49" s="6">
        <v>31822.129700000001</v>
      </c>
    </row>
    <row r="50" spans="1:19" ht="15" x14ac:dyDescent="0.25">
      <c r="A50" s="14">
        <v>340293001</v>
      </c>
      <c r="B50" s="11" t="s">
        <v>15</v>
      </c>
      <c r="C50" s="11" t="s">
        <v>17</v>
      </c>
      <c r="D50" s="11" t="s">
        <v>19</v>
      </c>
      <c r="E50" s="11" t="s">
        <v>20</v>
      </c>
      <c r="F50" s="11" t="s">
        <v>18</v>
      </c>
      <c r="G50">
        <v>489.99</v>
      </c>
      <c r="H50">
        <v>589.65</v>
      </c>
      <c r="I50">
        <v>572.37</v>
      </c>
      <c r="J50">
        <v>513.41</v>
      </c>
      <c r="K50">
        <v>588.34</v>
      </c>
      <c r="L50">
        <v>706.13</v>
      </c>
      <c r="M50">
        <v>729.68</v>
      </c>
      <c r="N50">
        <v>729.72</v>
      </c>
      <c r="O50">
        <v>668.97</v>
      </c>
      <c r="P50">
        <v>674.79</v>
      </c>
      <c r="Q50">
        <v>557.15</v>
      </c>
      <c r="R50">
        <v>499.96</v>
      </c>
      <c r="S50" s="6">
        <v>7320.16</v>
      </c>
    </row>
    <row r="51" spans="1:19" ht="15" x14ac:dyDescent="0.25">
      <c r="A51" s="14">
        <v>340293297</v>
      </c>
      <c r="B51" s="11" t="s">
        <v>15</v>
      </c>
      <c r="C51" s="11" t="s">
        <v>258</v>
      </c>
      <c r="D51" s="11" t="s">
        <v>19</v>
      </c>
      <c r="E51" s="11" t="s">
        <v>20</v>
      </c>
      <c r="F51" s="11" t="s">
        <v>18</v>
      </c>
      <c r="G51">
        <v>325.31</v>
      </c>
      <c r="H51">
        <v>148.96</v>
      </c>
      <c r="I51">
        <v>1125.93</v>
      </c>
      <c r="J51">
        <v>1680.46</v>
      </c>
      <c r="K51">
        <v>2432.85</v>
      </c>
      <c r="L51">
        <v>2779.99</v>
      </c>
      <c r="M51">
        <v>3555.17</v>
      </c>
      <c r="N51">
        <v>3880.17</v>
      </c>
      <c r="O51">
        <v>3582.72</v>
      </c>
      <c r="P51">
        <v>3613.13</v>
      </c>
      <c r="Q51">
        <v>1659.28</v>
      </c>
      <c r="R51">
        <v>448.89</v>
      </c>
      <c r="S51" s="6">
        <v>25232.86</v>
      </c>
    </row>
    <row r="52" spans="1:19" ht="15" x14ac:dyDescent="0.25">
      <c r="A52" s="14">
        <v>340293684</v>
      </c>
      <c r="B52" s="11" t="s">
        <v>15</v>
      </c>
      <c r="C52" s="11" t="s">
        <v>24</v>
      </c>
      <c r="D52" s="11" t="s">
        <v>19</v>
      </c>
      <c r="E52" s="11" t="s">
        <v>21</v>
      </c>
      <c r="F52" s="11" t="s">
        <v>25</v>
      </c>
      <c r="G52">
        <v>23144.06</v>
      </c>
      <c r="H52">
        <v>23551.37</v>
      </c>
      <c r="I52">
        <v>15145.72</v>
      </c>
      <c r="J52">
        <v>15591.11</v>
      </c>
      <c r="K52">
        <v>16406.73</v>
      </c>
      <c r="L52">
        <v>25868.55</v>
      </c>
      <c r="M52">
        <v>27872.04</v>
      </c>
      <c r="N52">
        <v>26736.34</v>
      </c>
      <c r="O52">
        <v>27361.06</v>
      </c>
      <c r="P52">
        <v>16863.66</v>
      </c>
      <c r="Q52">
        <v>15108.54</v>
      </c>
      <c r="R52">
        <v>22983.19</v>
      </c>
      <c r="S52" s="6">
        <v>256632.37000000002</v>
      </c>
    </row>
    <row r="53" spans="1:19" ht="15" x14ac:dyDescent="0.25">
      <c r="A53" s="14">
        <v>340297458</v>
      </c>
      <c r="B53" s="11" t="s">
        <v>15</v>
      </c>
      <c r="C53" s="11" t="s">
        <v>57</v>
      </c>
      <c r="D53" s="11" t="s">
        <v>19</v>
      </c>
      <c r="E53" s="11" t="s">
        <v>21</v>
      </c>
      <c r="F53" s="11" t="s">
        <v>25</v>
      </c>
      <c r="G53">
        <v>31735.83</v>
      </c>
      <c r="H53">
        <v>26973.7399</v>
      </c>
      <c r="I53">
        <v>18984.150000000001</v>
      </c>
      <c r="J53">
        <v>19022.419999999998</v>
      </c>
      <c r="K53">
        <v>21734.78</v>
      </c>
      <c r="L53">
        <v>31984.7</v>
      </c>
      <c r="M53">
        <v>33679.269899999999</v>
      </c>
      <c r="N53">
        <v>34791.839899999999</v>
      </c>
      <c r="O53">
        <v>33161.299899999998</v>
      </c>
      <c r="P53">
        <v>19019.39</v>
      </c>
      <c r="Q53">
        <v>19258.759999999998</v>
      </c>
      <c r="R53">
        <v>29407.55</v>
      </c>
      <c r="S53" s="6">
        <v>319753.72960000002</v>
      </c>
    </row>
    <row r="54" spans="1:19" ht="15" x14ac:dyDescent="0.25">
      <c r="A54" s="14">
        <v>340298809</v>
      </c>
      <c r="B54" s="11" t="s">
        <v>15</v>
      </c>
      <c r="C54" s="11" t="s">
        <v>17</v>
      </c>
      <c r="D54" s="11" t="s">
        <v>19</v>
      </c>
      <c r="E54" s="11" t="s">
        <v>20</v>
      </c>
      <c r="F54" s="11" t="s">
        <v>18</v>
      </c>
      <c r="G54">
        <v>523.61</v>
      </c>
      <c r="H54">
        <v>522.79999999999995</v>
      </c>
      <c r="I54">
        <v>515.45000000000005</v>
      </c>
      <c r="J54">
        <v>464.23</v>
      </c>
      <c r="K54">
        <v>526.1</v>
      </c>
      <c r="L54">
        <v>618.87</v>
      </c>
      <c r="M54">
        <v>639.63</v>
      </c>
      <c r="N54">
        <v>639.95000000000005</v>
      </c>
      <c r="O54">
        <v>544.92999999999995</v>
      </c>
      <c r="P54">
        <v>530.15</v>
      </c>
      <c r="Q54">
        <v>470.5</v>
      </c>
      <c r="R54">
        <v>456.87</v>
      </c>
      <c r="S54" s="6">
        <v>6453.09</v>
      </c>
    </row>
    <row r="55" spans="1:19" ht="15" x14ac:dyDescent="0.25">
      <c r="A55" s="14">
        <v>340299000</v>
      </c>
      <c r="B55" s="11" t="s">
        <v>15</v>
      </c>
      <c r="C55" s="11">
        <v>0</v>
      </c>
      <c r="D55" s="11" t="s">
        <v>19</v>
      </c>
      <c r="E55" s="11" t="s">
        <v>20</v>
      </c>
      <c r="F55" s="11" t="s">
        <v>18</v>
      </c>
      <c r="G55">
        <v>192.82</v>
      </c>
      <c r="H55">
        <v>184.32</v>
      </c>
      <c r="I55">
        <v>176.26</v>
      </c>
      <c r="J55">
        <v>161</v>
      </c>
      <c r="K55">
        <v>220.21</v>
      </c>
      <c r="L55">
        <v>250.73</v>
      </c>
      <c r="M55">
        <v>291.14</v>
      </c>
      <c r="N55">
        <v>305.85000000000002</v>
      </c>
      <c r="O55">
        <v>288.24</v>
      </c>
      <c r="P55">
        <v>297.85000000000002</v>
      </c>
      <c r="Q55">
        <v>271.70999999999998</v>
      </c>
      <c r="R55">
        <v>277.36</v>
      </c>
      <c r="S55" s="6">
        <v>2917.49</v>
      </c>
    </row>
    <row r="56" spans="1:19" ht="15" x14ac:dyDescent="0.25">
      <c r="A56" s="14">
        <v>340300298</v>
      </c>
      <c r="B56" s="11" t="s">
        <v>15</v>
      </c>
      <c r="C56" s="11">
        <v>0</v>
      </c>
      <c r="D56" s="11" t="s">
        <v>19</v>
      </c>
      <c r="E56" s="11" t="s">
        <v>21</v>
      </c>
      <c r="F56" s="11" t="s">
        <v>25</v>
      </c>
      <c r="G56">
        <v>9911.48</v>
      </c>
      <c r="H56">
        <v>9317.5499</v>
      </c>
      <c r="I56">
        <v>7138.54</v>
      </c>
      <c r="J56">
        <v>4754.8900000000003</v>
      </c>
      <c r="K56">
        <v>11319.82</v>
      </c>
      <c r="L56">
        <v>15851.98</v>
      </c>
      <c r="M56">
        <v>21307.529900000001</v>
      </c>
      <c r="N56">
        <v>10283.719999999999</v>
      </c>
      <c r="O56">
        <v>20674.39</v>
      </c>
      <c r="P56">
        <v>6195.52</v>
      </c>
      <c r="Q56">
        <v>9536.5300000000007</v>
      </c>
      <c r="R56">
        <v>9711.68</v>
      </c>
      <c r="S56" s="6">
        <v>136003.6298</v>
      </c>
    </row>
    <row r="57" spans="1:19" ht="15" x14ac:dyDescent="0.25">
      <c r="A57" s="14">
        <v>340303979</v>
      </c>
      <c r="B57" s="11" t="s">
        <v>15</v>
      </c>
      <c r="C57" s="11" t="s">
        <v>58</v>
      </c>
      <c r="D57" s="11" t="s">
        <v>19</v>
      </c>
      <c r="E57" s="11" t="s">
        <v>20</v>
      </c>
      <c r="F57" s="11" t="s">
        <v>18</v>
      </c>
      <c r="G57">
        <v>370.72</v>
      </c>
      <c r="H57">
        <v>355.53</v>
      </c>
      <c r="I57">
        <v>281.12</v>
      </c>
      <c r="J57">
        <v>249.08</v>
      </c>
      <c r="K57">
        <v>468.45</v>
      </c>
      <c r="L57">
        <v>600.86</v>
      </c>
      <c r="M57">
        <v>621.04999999999995</v>
      </c>
      <c r="N57">
        <v>621.14</v>
      </c>
      <c r="O57">
        <v>382.74</v>
      </c>
      <c r="P57">
        <v>379.38</v>
      </c>
      <c r="Q57">
        <v>367.09</v>
      </c>
      <c r="R57">
        <v>379.32</v>
      </c>
      <c r="S57" s="6">
        <v>5076.4800000000005</v>
      </c>
    </row>
    <row r="58" spans="1:19" ht="15" x14ac:dyDescent="0.25">
      <c r="A58" s="14">
        <v>340306385</v>
      </c>
      <c r="B58" s="11" t="s">
        <v>15</v>
      </c>
      <c r="C58" s="11" t="s">
        <v>50</v>
      </c>
      <c r="D58" s="11" t="s">
        <v>19</v>
      </c>
      <c r="E58" s="11" t="s">
        <v>20</v>
      </c>
      <c r="F58" s="11" t="s">
        <v>18</v>
      </c>
      <c r="G58">
        <v>729.36</v>
      </c>
      <c r="H58">
        <v>781.46</v>
      </c>
      <c r="I58">
        <v>797</v>
      </c>
      <c r="J58">
        <v>753.62</v>
      </c>
      <c r="K58">
        <v>923.59</v>
      </c>
      <c r="L58">
        <v>1148.67</v>
      </c>
      <c r="M58">
        <v>1280.48</v>
      </c>
      <c r="N58">
        <v>1331.92</v>
      </c>
      <c r="O58">
        <v>847.15</v>
      </c>
      <c r="P58">
        <v>859.64</v>
      </c>
      <c r="Q58">
        <v>636.88</v>
      </c>
      <c r="R58">
        <v>617.80999999999995</v>
      </c>
      <c r="S58" s="6">
        <v>10707.579999999998</v>
      </c>
    </row>
    <row r="59" spans="1:19" ht="15" x14ac:dyDescent="0.25">
      <c r="A59" s="14">
        <v>340307085</v>
      </c>
      <c r="B59" s="11" t="s">
        <v>15</v>
      </c>
      <c r="C59" s="11" t="s">
        <v>45</v>
      </c>
      <c r="D59" s="11" t="s">
        <v>19</v>
      </c>
      <c r="E59" s="11" t="s">
        <v>21</v>
      </c>
      <c r="F59" s="11" t="s">
        <v>25</v>
      </c>
      <c r="G59">
        <v>10654.429899999999</v>
      </c>
      <c r="H59">
        <v>10489.03</v>
      </c>
      <c r="I59">
        <v>8176.47</v>
      </c>
      <c r="J59">
        <v>7180.61</v>
      </c>
      <c r="K59">
        <v>7164.72</v>
      </c>
      <c r="L59">
        <v>10513.3</v>
      </c>
      <c r="M59">
        <v>11523.35</v>
      </c>
      <c r="N59">
        <v>10735.61</v>
      </c>
      <c r="O59">
        <v>10451.969999999999</v>
      </c>
      <c r="P59">
        <v>7201.34</v>
      </c>
      <c r="Q59">
        <v>7262.84</v>
      </c>
      <c r="R59">
        <v>11430.36</v>
      </c>
      <c r="S59" s="6">
        <v>112784.02990000001</v>
      </c>
    </row>
    <row r="60" spans="1:19" ht="15" x14ac:dyDescent="0.25">
      <c r="A60" s="14">
        <v>340307544</v>
      </c>
      <c r="B60" s="11" t="s">
        <v>15</v>
      </c>
      <c r="C60" s="11" t="s">
        <v>17</v>
      </c>
      <c r="D60" s="11" t="s">
        <v>19</v>
      </c>
      <c r="E60" s="11" t="s">
        <v>20</v>
      </c>
      <c r="F60" s="11" t="s">
        <v>18</v>
      </c>
      <c r="G60">
        <v>306.89999999999998</v>
      </c>
      <c r="H60">
        <v>352.21</v>
      </c>
      <c r="I60">
        <v>289.72000000000003</v>
      </c>
      <c r="J60">
        <v>234.19</v>
      </c>
      <c r="K60">
        <v>370.18</v>
      </c>
      <c r="L60">
        <v>490.57</v>
      </c>
      <c r="M60">
        <v>362.31</v>
      </c>
      <c r="N60">
        <v>243.22</v>
      </c>
      <c r="O60">
        <v>405</v>
      </c>
      <c r="P60">
        <v>424.54</v>
      </c>
      <c r="Q60">
        <v>303.08999999999997</v>
      </c>
      <c r="R60">
        <v>285.36</v>
      </c>
      <c r="S60" s="6">
        <v>4067.29</v>
      </c>
    </row>
    <row r="61" spans="1:19" ht="15" x14ac:dyDescent="0.25">
      <c r="A61" s="14">
        <v>340308259</v>
      </c>
      <c r="B61" s="11" t="s">
        <v>15</v>
      </c>
      <c r="C61" s="11" t="s">
        <v>61</v>
      </c>
      <c r="D61" s="11" t="s">
        <v>19</v>
      </c>
      <c r="E61" s="11" t="s">
        <v>20</v>
      </c>
      <c r="F61" s="11" t="s">
        <v>18</v>
      </c>
      <c r="G61">
        <v>731.96</v>
      </c>
      <c r="H61">
        <v>700.61</v>
      </c>
      <c r="I61">
        <v>682.16</v>
      </c>
      <c r="J61">
        <v>606.94000000000005</v>
      </c>
      <c r="K61">
        <v>627.11</v>
      </c>
      <c r="L61">
        <v>606.73</v>
      </c>
      <c r="M61">
        <v>627.05999999999995</v>
      </c>
      <c r="N61">
        <v>627.32000000000005</v>
      </c>
      <c r="O61">
        <v>607.09</v>
      </c>
      <c r="P61">
        <v>627.33000000000004</v>
      </c>
      <c r="Q61">
        <v>677.51</v>
      </c>
      <c r="R61">
        <v>748.6</v>
      </c>
      <c r="S61" s="6">
        <v>7870.42</v>
      </c>
    </row>
    <row r="62" spans="1:19" ht="15" x14ac:dyDescent="0.25">
      <c r="A62" s="14">
        <v>340315447</v>
      </c>
      <c r="B62" s="11" t="s">
        <v>15</v>
      </c>
      <c r="C62" s="11">
        <v>0</v>
      </c>
      <c r="D62" s="11" t="s">
        <v>19</v>
      </c>
      <c r="E62" s="11" t="s">
        <v>21</v>
      </c>
      <c r="F62" s="11" t="s">
        <v>18</v>
      </c>
      <c r="G62">
        <v>3691.6</v>
      </c>
      <c r="H62">
        <v>3540.9198999999999</v>
      </c>
      <c r="I62">
        <v>2891.9</v>
      </c>
      <c r="J62">
        <v>3264.07</v>
      </c>
      <c r="K62">
        <v>4588.41</v>
      </c>
      <c r="L62">
        <v>9766.83</v>
      </c>
      <c r="M62">
        <v>8592.6</v>
      </c>
      <c r="N62">
        <v>8789.93</v>
      </c>
      <c r="O62">
        <v>9854.9599999999991</v>
      </c>
      <c r="P62">
        <v>4567.49</v>
      </c>
      <c r="Q62">
        <v>3221.25</v>
      </c>
      <c r="R62">
        <v>3316.16</v>
      </c>
      <c r="S62" s="6">
        <v>66086.119899999991</v>
      </c>
    </row>
    <row r="63" spans="1:19" ht="15" x14ac:dyDescent="0.25">
      <c r="A63" s="14">
        <v>340316576</v>
      </c>
      <c r="B63" s="11" t="s">
        <v>15</v>
      </c>
      <c r="C63" s="11" t="s">
        <v>17</v>
      </c>
      <c r="D63" s="11" t="s">
        <v>19</v>
      </c>
      <c r="E63" s="11" t="s">
        <v>21</v>
      </c>
      <c r="F63" s="11" t="s">
        <v>18</v>
      </c>
      <c r="G63">
        <v>628.83989999999994</v>
      </c>
      <c r="H63">
        <v>604.78</v>
      </c>
      <c r="I63">
        <v>454.7199</v>
      </c>
      <c r="J63">
        <v>371.56</v>
      </c>
      <c r="K63">
        <v>691.45</v>
      </c>
      <c r="L63">
        <v>1259.9899</v>
      </c>
      <c r="M63">
        <v>2402.5499</v>
      </c>
      <c r="N63">
        <v>1869.67</v>
      </c>
      <c r="O63">
        <v>3799.69</v>
      </c>
      <c r="P63">
        <v>1481.67</v>
      </c>
      <c r="Q63">
        <v>1257.46</v>
      </c>
      <c r="R63">
        <v>1460.63</v>
      </c>
      <c r="S63" s="6">
        <v>16283.009600000001</v>
      </c>
    </row>
    <row r="64" spans="1:19" ht="15" x14ac:dyDescent="0.25">
      <c r="A64" s="14">
        <v>340319896</v>
      </c>
      <c r="B64" s="11" t="s">
        <v>15</v>
      </c>
      <c r="C64" s="11" t="s">
        <v>17</v>
      </c>
      <c r="D64" s="11" t="s">
        <v>19</v>
      </c>
      <c r="E64" s="11" t="s">
        <v>20</v>
      </c>
      <c r="F64" s="11" t="s">
        <v>18</v>
      </c>
      <c r="G64">
        <v>178.73</v>
      </c>
      <c r="H64">
        <v>174.82</v>
      </c>
      <c r="I64">
        <v>192.27</v>
      </c>
      <c r="J64">
        <v>192.41</v>
      </c>
      <c r="K64">
        <v>262.89</v>
      </c>
      <c r="L64">
        <v>405.98</v>
      </c>
      <c r="M64">
        <v>377</v>
      </c>
      <c r="N64">
        <v>287.75</v>
      </c>
      <c r="O64">
        <v>285.45</v>
      </c>
      <c r="P64">
        <v>296.41000000000003</v>
      </c>
      <c r="Q64">
        <v>211.01</v>
      </c>
      <c r="R64">
        <v>165.79</v>
      </c>
      <c r="S64" s="6">
        <v>3030.5099999999993</v>
      </c>
    </row>
    <row r="65" spans="1:19" ht="15" x14ac:dyDescent="0.25">
      <c r="A65" s="14">
        <v>340325571</v>
      </c>
      <c r="B65" s="11" t="s">
        <v>15</v>
      </c>
      <c r="C65" s="11">
        <v>0</v>
      </c>
      <c r="D65" s="11" t="s">
        <v>19</v>
      </c>
      <c r="E65" s="11" t="s">
        <v>20</v>
      </c>
      <c r="F65" s="11" t="s">
        <v>18</v>
      </c>
      <c r="G65">
        <v>4.2</v>
      </c>
      <c r="H65">
        <v>0</v>
      </c>
      <c r="I65">
        <v>0.13</v>
      </c>
      <c r="J65">
        <v>0.23</v>
      </c>
      <c r="K65">
        <v>0.25</v>
      </c>
      <c r="L65">
        <v>0.27</v>
      </c>
      <c r="M65">
        <v>0.3</v>
      </c>
      <c r="N65">
        <v>0.32</v>
      </c>
      <c r="O65">
        <v>5.3</v>
      </c>
      <c r="P65">
        <v>0</v>
      </c>
      <c r="Q65">
        <v>0</v>
      </c>
      <c r="R65">
        <v>0</v>
      </c>
      <c r="S65" s="6">
        <v>11</v>
      </c>
    </row>
    <row r="66" spans="1:19" ht="15" x14ac:dyDescent="0.25">
      <c r="A66" s="14">
        <v>340327189</v>
      </c>
      <c r="B66" s="11" t="s">
        <v>15</v>
      </c>
      <c r="C66" s="11">
        <v>0</v>
      </c>
      <c r="D66" s="11" t="s">
        <v>19</v>
      </c>
      <c r="E66" s="11" t="s">
        <v>20</v>
      </c>
      <c r="F66" s="11" t="s">
        <v>18</v>
      </c>
      <c r="G66">
        <v>349.99</v>
      </c>
      <c r="H66">
        <v>315.13</v>
      </c>
      <c r="I66">
        <v>346.5</v>
      </c>
      <c r="J66">
        <v>342.06</v>
      </c>
      <c r="K66">
        <v>411.84</v>
      </c>
      <c r="L66">
        <v>517.17999999999995</v>
      </c>
      <c r="M66">
        <v>559.24</v>
      </c>
      <c r="N66">
        <v>589.37</v>
      </c>
      <c r="O66">
        <v>409.78</v>
      </c>
      <c r="P66">
        <v>390.26</v>
      </c>
      <c r="Q66">
        <v>348.03</v>
      </c>
      <c r="R66">
        <v>341.9</v>
      </c>
      <c r="S66" s="6">
        <v>4921.2799999999988</v>
      </c>
    </row>
    <row r="67" spans="1:19" ht="15" x14ac:dyDescent="0.25">
      <c r="A67" s="14">
        <v>340328469</v>
      </c>
      <c r="B67" s="11" t="s">
        <v>15</v>
      </c>
      <c r="C67" s="11" t="s">
        <v>17</v>
      </c>
      <c r="D67" s="11" t="s">
        <v>19</v>
      </c>
      <c r="E67" s="11" t="s">
        <v>20</v>
      </c>
      <c r="F67" s="11" t="s">
        <v>18</v>
      </c>
      <c r="G67">
        <v>440.25</v>
      </c>
      <c r="H67">
        <v>379.67</v>
      </c>
      <c r="I67">
        <v>582.37</v>
      </c>
      <c r="J67">
        <v>686.96</v>
      </c>
      <c r="K67">
        <v>709.85</v>
      </c>
      <c r="L67">
        <v>686.96</v>
      </c>
      <c r="M67">
        <v>709.85</v>
      </c>
      <c r="N67">
        <v>709.85</v>
      </c>
      <c r="O67">
        <v>687.06</v>
      </c>
      <c r="P67">
        <v>710.15</v>
      </c>
      <c r="Q67">
        <v>499.62</v>
      </c>
      <c r="R67">
        <v>368.02</v>
      </c>
      <c r="S67" s="6">
        <v>7170.6099999999988</v>
      </c>
    </row>
    <row r="68" spans="1:19" ht="15" x14ac:dyDescent="0.25">
      <c r="A68" s="14">
        <v>340329765</v>
      </c>
      <c r="B68" s="11" t="s">
        <v>197</v>
      </c>
      <c r="C68" s="11" t="e">
        <v>#N/A</v>
      </c>
      <c r="D68" s="11" t="s">
        <v>19</v>
      </c>
      <c r="E68" s="11" t="s">
        <v>21</v>
      </c>
      <c r="F68" s="11" t="s">
        <v>18</v>
      </c>
      <c r="G68">
        <v>0</v>
      </c>
      <c r="H68">
        <v>0</v>
      </c>
      <c r="I68">
        <v>3.97</v>
      </c>
      <c r="J68">
        <v>3.34</v>
      </c>
      <c r="K68">
        <v>0</v>
      </c>
      <c r="L68">
        <v>15.66</v>
      </c>
      <c r="M68">
        <v>90.46</v>
      </c>
      <c r="S68" s="6">
        <v>113.42999999999999</v>
      </c>
    </row>
    <row r="69" spans="1:19" ht="15" x14ac:dyDescent="0.25">
      <c r="A69" s="14">
        <v>340330132</v>
      </c>
      <c r="B69" s="11" t="s">
        <v>15</v>
      </c>
      <c r="C69" s="11" t="s">
        <v>65</v>
      </c>
      <c r="D69" s="11" t="s">
        <v>19</v>
      </c>
      <c r="E69" s="11" t="s">
        <v>21</v>
      </c>
      <c r="F69" s="11" t="s">
        <v>18</v>
      </c>
      <c r="G69">
        <v>3987.15</v>
      </c>
      <c r="H69">
        <v>3691.01</v>
      </c>
      <c r="I69">
        <v>2897.3598999999999</v>
      </c>
      <c r="J69">
        <v>3040.93</v>
      </c>
      <c r="K69">
        <v>3585.5299</v>
      </c>
      <c r="L69">
        <v>6308.49</v>
      </c>
      <c r="M69">
        <v>7555.49</v>
      </c>
      <c r="N69">
        <v>7258.24</v>
      </c>
      <c r="O69">
        <v>7319.61</v>
      </c>
      <c r="P69">
        <v>3571.31</v>
      </c>
      <c r="Q69">
        <v>3320.14</v>
      </c>
      <c r="R69">
        <v>4231.8599000000004</v>
      </c>
      <c r="S69" s="6">
        <v>56767.119699999996</v>
      </c>
    </row>
    <row r="70" spans="1:19" ht="15" x14ac:dyDescent="0.25">
      <c r="A70" s="14">
        <v>340350924</v>
      </c>
      <c r="B70" s="11" t="s">
        <v>15</v>
      </c>
      <c r="C70" s="11" t="s">
        <v>17</v>
      </c>
      <c r="D70" s="11" t="s">
        <v>19</v>
      </c>
      <c r="E70" s="11" t="s">
        <v>20</v>
      </c>
      <c r="F70" s="11" t="s">
        <v>18</v>
      </c>
      <c r="G70">
        <v>777.82</v>
      </c>
      <c r="H70">
        <v>753.56</v>
      </c>
      <c r="I70">
        <v>736.77</v>
      </c>
      <c r="J70">
        <v>664.94</v>
      </c>
      <c r="K70">
        <v>891.79</v>
      </c>
      <c r="L70">
        <v>1278.99</v>
      </c>
      <c r="M70">
        <v>966.99</v>
      </c>
      <c r="N70">
        <v>536.35</v>
      </c>
      <c r="O70">
        <v>865.8</v>
      </c>
      <c r="P70">
        <v>1024.96</v>
      </c>
      <c r="Q70">
        <v>833.94</v>
      </c>
      <c r="R70">
        <v>752.92</v>
      </c>
      <c r="S70" s="6">
        <v>10084.830000000002</v>
      </c>
    </row>
    <row r="71" spans="1:19" ht="15" x14ac:dyDescent="0.25">
      <c r="A71" s="14">
        <v>340385890</v>
      </c>
      <c r="B71" s="11" t="s">
        <v>15</v>
      </c>
      <c r="C71" s="11" t="s">
        <v>259</v>
      </c>
      <c r="D71" s="11" t="s">
        <v>19</v>
      </c>
      <c r="E71" s="11" t="s">
        <v>20</v>
      </c>
      <c r="F71" s="11" t="s">
        <v>18</v>
      </c>
      <c r="G71">
        <v>163.41</v>
      </c>
      <c r="H71">
        <v>156.54</v>
      </c>
      <c r="I71">
        <v>167.34</v>
      </c>
      <c r="J71">
        <v>162</v>
      </c>
      <c r="K71">
        <v>167.39</v>
      </c>
      <c r="L71">
        <v>161.87</v>
      </c>
      <c r="M71">
        <v>167.26</v>
      </c>
      <c r="N71">
        <v>167.46</v>
      </c>
      <c r="O71">
        <v>152.66</v>
      </c>
      <c r="P71">
        <v>125.83</v>
      </c>
      <c r="Q71">
        <v>127.78</v>
      </c>
      <c r="R71">
        <v>146.52000000000001</v>
      </c>
      <c r="S71" s="6">
        <v>1866.06</v>
      </c>
    </row>
    <row r="72" spans="1:19" ht="15" x14ac:dyDescent="0.25">
      <c r="A72" s="14">
        <v>340390877</v>
      </c>
      <c r="B72" s="11" t="s">
        <v>15</v>
      </c>
      <c r="C72" s="11" t="s">
        <v>254</v>
      </c>
      <c r="D72" s="11" t="s">
        <v>19</v>
      </c>
      <c r="E72" s="11" t="s">
        <v>21</v>
      </c>
      <c r="F72" s="11" t="s">
        <v>18</v>
      </c>
      <c r="G72">
        <v>5870.4</v>
      </c>
      <c r="H72">
        <v>6910.69</v>
      </c>
      <c r="I72">
        <v>4254.87</v>
      </c>
      <c r="J72">
        <v>3451.53</v>
      </c>
      <c r="K72">
        <v>5500.41</v>
      </c>
      <c r="L72">
        <v>15334.23</v>
      </c>
      <c r="M72">
        <v>13841.47</v>
      </c>
      <c r="N72">
        <v>9491.85</v>
      </c>
      <c r="O72">
        <v>12224.11</v>
      </c>
      <c r="P72">
        <v>4082.49</v>
      </c>
      <c r="Q72">
        <v>4431.21</v>
      </c>
      <c r="R72">
        <v>6145.07</v>
      </c>
      <c r="S72" s="6">
        <v>91538.330000000016</v>
      </c>
    </row>
    <row r="73" spans="1:19" ht="15" x14ac:dyDescent="0.25">
      <c r="A73" s="14">
        <v>340394471</v>
      </c>
      <c r="B73" s="11" t="s">
        <v>15</v>
      </c>
      <c r="C73" s="11">
        <v>0</v>
      </c>
      <c r="D73" s="11" t="s">
        <v>19</v>
      </c>
      <c r="E73" s="11" t="s">
        <v>20</v>
      </c>
      <c r="F73" s="11" t="s">
        <v>18</v>
      </c>
      <c r="G73">
        <v>965.14</v>
      </c>
      <c r="H73">
        <v>923.79</v>
      </c>
      <c r="I73">
        <v>987.46</v>
      </c>
      <c r="J73">
        <v>955.55</v>
      </c>
      <c r="K73">
        <v>987.39</v>
      </c>
      <c r="L73">
        <v>955.51</v>
      </c>
      <c r="M73">
        <v>987.41</v>
      </c>
      <c r="N73">
        <v>987.64</v>
      </c>
      <c r="O73">
        <v>955.78</v>
      </c>
      <c r="P73">
        <v>1882.2</v>
      </c>
      <c r="Q73">
        <v>1543.31</v>
      </c>
      <c r="R73">
        <v>1118.8599999999999</v>
      </c>
      <c r="S73" s="6">
        <v>13250.04</v>
      </c>
    </row>
    <row r="74" spans="1:19" ht="15" x14ac:dyDescent="0.25">
      <c r="A74" s="14">
        <v>340395269</v>
      </c>
      <c r="B74" s="11" t="s">
        <v>15</v>
      </c>
      <c r="C74" s="11" t="s">
        <v>260</v>
      </c>
      <c r="D74" s="11" t="s">
        <v>19</v>
      </c>
      <c r="E74" s="11" t="s">
        <v>20</v>
      </c>
      <c r="F74" s="11" t="s">
        <v>18</v>
      </c>
      <c r="G74">
        <v>457.79</v>
      </c>
      <c r="H74">
        <v>438.58</v>
      </c>
      <c r="I74">
        <v>468.82</v>
      </c>
      <c r="J74">
        <v>453.67</v>
      </c>
      <c r="K74">
        <v>468.8</v>
      </c>
      <c r="L74">
        <v>453.67</v>
      </c>
      <c r="M74">
        <v>468.79</v>
      </c>
      <c r="N74">
        <v>468.84</v>
      </c>
      <c r="O74">
        <v>453.72</v>
      </c>
      <c r="P74">
        <v>761.23</v>
      </c>
      <c r="Q74">
        <v>628.97</v>
      </c>
      <c r="R74">
        <v>468.36</v>
      </c>
      <c r="S74" s="6">
        <v>5991.24</v>
      </c>
    </row>
    <row r="75" spans="1:19" ht="15" x14ac:dyDescent="0.25">
      <c r="A75" s="14">
        <v>340397749</v>
      </c>
      <c r="B75" s="11" t="s">
        <v>15</v>
      </c>
      <c r="C75" s="11" t="s">
        <v>70</v>
      </c>
      <c r="D75" s="11" t="s">
        <v>19</v>
      </c>
      <c r="E75" s="11" t="s">
        <v>21</v>
      </c>
      <c r="F75" s="11" t="s">
        <v>18</v>
      </c>
      <c r="G75">
        <v>242.08</v>
      </c>
      <c r="H75">
        <v>224.51</v>
      </c>
      <c r="I75">
        <v>194.19</v>
      </c>
      <c r="J75">
        <v>189.55</v>
      </c>
      <c r="K75">
        <v>199.14</v>
      </c>
      <c r="L75">
        <v>194.21</v>
      </c>
      <c r="M75">
        <v>251</v>
      </c>
      <c r="N75">
        <v>251.43989999999999</v>
      </c>
      <c r="O75">
        <v>189.29</v>
      </c>
      <c r="P75">
        <v>198.63</v>
      </c>
      <c r="Q75">
        <v>191.41</v>
      </c>
      <c r="R75">
        <v>238.06</v>
      </c>
      <c r="S75" s="6">
        <v>2563.5098999999996</v>
      </c>
    </row>
    <row r="76" spans="1:19" ht="15" x14ac:dyDescent="0.25">
      <c r="A76" s="14">
        <v>340400969</v>
      </c>
      <c r="B76" s="11" t="s">
        <v>15</v>
      </c>
      <c r="C76" s="11" t="s">
        <v>71</v>
      </c>
      <c r="D76" s="11" t="s">
        <v>19</v>
      </c>
      <c r="E76" s="11" t="s">
        <v>21</v>
      </c>
      <c r="F76" s="11" t="s">
        <v>25</v>
      </c>
      <c r="G76">
        <v>7707.9799000000003</v>
      </c>
      <c r="H76">
        <v>7761.31</v>
      </c>
      <c r="I76">
        <v>5053.6899000000003</v>
      </c>
      <c r="J76">
        <v>4769.1198999999997</v>
      </c>
      <c r="K76">
        <v>6696.02</v>
      </c>
      <c r="L76">
        <v>14433.84</v>
      </c>
      <c r="M76">
        <v>14488.67</v>
      </c>
      <c r="N76">
        <v>12292.35</v>
      </c>
      <c r="O76">
        <v>16430.310000000001</v>
      </c>
      <c r="P76">
        <v>5152.1899999999996</v>
      </c>
      <c r="Q76">
        <v>5481.7</v>
      </c>
      <c r="R76">
        <v>7518.4898999999996</v>
      </c>
      <c r="S76" s="6">
        <v>107785.66959999999</v>
      </c>
    </row>
    <row r="77" spans="1:19" ht="15" x14ac:dyDescent="0.25">
      <c r="A77" s="14">
        <v>340407348</v>
      </c>
      <c r="B77" s="11" t="s">
        <v>15</v>
      </c>
      <c r="C77" s="11" t="s">
        <v>50</v>
      </c>
      <c r="D77" s="11" t="s">
        <v>19</v>
      </c>
      <c r="E77" s="11" t="s">
        <v>20</v>
      </c>
      <c r="F77" s="11" t="s">
        <v>18</v>
      </c>
      <c r="G77">
        <v>891.1</v>
      </c>
      <c r="H77">
        <v>948.97</v>
      </c>
      <c r="I77">
        <v>937.29</v>
      </c>
      <c r="J77">
        <v>771.34</v>
      </c>
      <c r="K77">
        <v>902.76</v>
      </c>
      <c r="L77">
        <v>1564.16</v>
      </c>
      <c r="M77">
        <v>1615.52</v>
      </c>
      <c r="N77">
        <v>1608.25</v>
      </c>
      <c r="O77">
        <v>1382.88</v>
      </c>
      <c r="P77">
        <v>1224.0899999999999</v>
      </c>
      <c r="Q77">
        <v>1155.45</v>
      </c>
      <c r="R77">
        <v>1133.73</v>
      </c>
      <c r="S77" s="6">
        <v>14135.54</v>
      </c>
    </row>
    <row r="78" spans="1:19" ht="15" x14ac:dyDescent="0.25">
      <c r="A78" s="14">
        <v>340407396</v>
      </c>
      <c r="B78" s="11" t="s">
        <v>15</v>
      </c>
      <c r="C78" s="11" t="s">
        <v>261</v>
      </c>
      <c r="D78" s="11" t="s">
        <v>19</v>
      </c>
      <c r="E78" s="11" t="s">
        <v>20</v>
      </c>
      <c r="F78" s="11" t="s">
        <v>18</v>
      </c>
      <c r="G78">
        <v>560</v>
      </c>
      <c r="H78">
        <v>571.61</v>
      </c>
      <c r="I78">
        <v>622.5</v>
      </c>
      <c r="J78">
        <v>622.59</v>
      </c>
      <c r="K78">
        <v>701.52</v>
      </c>
      <c r="L78">
        <v>1058.95</v>
      </c>
      <c r="M78">
        <v>1057.3699999999999</v>
      </c>
      <c r="N78">
        <v>713.11</v>
      </c>
      <c r="O78">
        <v>752.55</v>
      </c>
      <c r="P78">
        <v>851.37</v>
      </c>
      <c r="Q78">
        <v>767.55</v>
      </c>
      <c r="R78">
        <v>676.66</v>
      </c>
      <c r="S78" s="6">
        <v>8955.7799999999988</v>
      </c>
    </row>
    <row r="79" spans="1:19" ht="15" x14ac:dyDescent="0.25">
      <c r="A79" s="14">
        <v>340410678</v>
      </c>
      <c r="B79" s="11" t="s">
        <v>15</v>
      </c>
      <c r="C79" s="11" t="s">
        <v>17</v>
      </c>
      <c r="D79" s="11" t="s">
        <v>19</v>
      </c>
      <c r="E79" s="11" t="s">
        <v>21</v>
      </c>
      <c r="F79" s="11" t="s">
        <v>18</v>
      </c>
      <c r="G79">
        <v>822.81989999999996</v>
      </c>
      <c r="H79">
        <v>798.11</v>
      </c>
      <c r="I79">
        <v>627.66</v>
      </c>
      <c r="J79">
        <v>1247.76</v>
      </c>
      <c r="K79">
        <v>1556.0998999999999</v>
      </c>
      <c r="L79">
        <v>2926.29</v>
      </c>
      <c r="M79">
        <v>2329.25</v>
      </c>
      <c r="N79">
        <v>2087.1498999999999</v>
      </c>
      <c r="O79">
        <v>3059.6</v>
      </c>
      <c r="P79">
        <v>1267.0199</v>
      </c>
      <c r="Q79">
        <v>718.35</v>
      </c>
      <c r="R79">
        <v>944.01</v>
      </c>
      <c r="S79" s="6">
        <v>18384.119599999998</v>
      </c>
    </row>
    <row r="80" spans="1:19" ht="15" x14ac:dyDescent="0.25">
      <c r="A80" s="14">
        <v>340412724</v>
      </c>
      <c r="B80" s="11" t="s">
        <v>15</v>
      </c>
      <c r="C80" s="11" t="s">
        <v>17</v>
      </c>
      <c r="D80" s="11" t="s">
        <v>19</v>
      </c>
      <c r="E80" s="11" t="s">
        <v>21</v>
      </c>
      <c r="F80" s="11" t="s">
        <v>18</v>
      </c>
      <c r="G80">
        <v>1578.14</v>
      </c>
      <c r="H80">
        <v>1546.1098</v>
      </c>
      <c r="I80">
        <v>1174.22</v>
      </c>
      <c r="J80">
        <v>1321.08</v>
      </c>
      <c r="K80">
        <v>2015.6599000000001</v>
      </c>
      <c r="L80">
        <v>4317.63</v>
      </c>
      <c r="M80">
        <v>4615.4799000000003</v>
      </c>
      <c r="N80">
        <v>3891.48</v>
      </c>
      <c r="O80">
        <v>4468.5600000000004</v>
      </c>
      <c r="P80">
        <v>1884.44</v>
      </c>
      <c r="Q80">
        <v>1274.42</v>
      </c>
      <c r="R80">
        <v>1457.4</v>
      </c>
      <c r="S80" s="6">
        <v>29544.619600000005</v>
      </c>
    </row>
    <row r="81" spans="1:19" ht="15" x14ac:dyDescent="0.25">
      <c r="A81" s="14">
        <v>340414201</v>
      </c>
      <c r="B81" s="11" t="s">
        <v>15</v>
      </c>
      <c r="C81" s="11" t="s">
        <v>34</v>
      </c>
      <c r="D81" s="11" t="s">
        <v>19</v>
      </c>
      <c r="E81" s="11" t="s">
        <v>21</v>
      </c>
      <c r="F81" s="11" t="s">
        <v>25</v>
      </c>
      <c r="G81">
        <v>4941.3100000000004</v>
      </c>
      <c r="H81">
        <v>4630.8500000000004</v>
      </c>
      <c r="I81">
        <v>3690.95</v>
      </c>
      <c r="J81">
        <v>4921.41</v>
      </c>
      <c r="K81">
        <v>6085.96</v>
      </c>
      <c r="L81">
        <v>12690.36</v>
      </c>
      <c r="M81">
        <v>12926.87</v>
      </c>
      <c r="N81">
        <v>12637.45</v>
      </c>
      <c r="O81">
        <v>12265.63</v>
      </c>
      <c r="P81">
        <v>5842.7</v>
      </c>
      <c r="Q81">
        <v>4218.9799000000003</v>
      </c>
      <c r="R81">
        <v>4733.66</v>
      </c>
      <c r="S81" s="6">
        <v>89586.129900000014</v>
      </c>
    </row>
    <row r="82" spans="1:19" ht="15" x14ac:dyDescent="0.25">
      <c r="A82" s="14">
        <v>340415670</v>
      </c>
      <c r="B82" s="11" t="s">
        <v>15</v>
      </c>
      <c r="C82" s="11" t="s">
        <v>17</v>
      </c>
      <c r="D82" s="11" t="s">
        <v>19</v>
      </c>
      <c r="E82" s="11" t="s">
        <v>21</v>
      </c>
      <c r="F82" s="11" t="s">
        <v>18</v>
      </c>
      <c r="G82">
        <v>1149.79</v>
      </c>
      <c r="H82">
        <v>1063.54</v>
      </c>
      <c r="I82">
        <v>938.31</v>
      </c>
      <c r="J82">
        <v>918.72990000000004</v>
      </c>
      <c r="K82">
        <v>1272.94</v>
      </c>
      <c r="L82">
        <v>2608.0500000000002</v>
      </c>
      <c r="M82">
        <v>3053.2698999999998</v>
      </c>
      <c r="N82">
        <v>3711.1098999999999</v>
      </c>
      <c r="O82">
        <v>2899.51</v>
      </c>
      <c r="P82">
        <v>1365.73</v>
      </c>
      <c r="Q82">
        <v>1002.2999</v>
      </c>
      <c r="R82">
        <v>1203.17</v>
      </c>
      <c r="S82" s="6">
        <v>21186.4496</v>
      </c>
    </row>
    <row r="83" spans="1:19" ht="15" x14ac:dyDescent="0.25">
      <c r="A83" s="14">
        <v>340415756</v>
      </c>
      <c r="B83" s="11" t="s">
        <v>197</v>
      </c>
      <c r="C83" s="11" t="e">
        <v>#N/A</v>
      </c>
      <c r="D83" s="11" t="s">
        <v>19</v>
      </c>
      <c r="E83" s="11" t="s">
        <v>20</v>
      </c>
      <c r="F83" s="11" t="s">
        <v>18</v>
      </c>
      <c r="G83">
        <v>0</v>
      </c>
      <c r="H83">
        <v>1.05</v>
      </c>
      <c r="S83" s="6">
        <v>1.05</v>
      </c>
    </row>
    <row r="84" spans="1:19" ht="15" x14ac:dyDescent="0.25">
      <c r="A84" s="14">
        <v>340416240</v>
      </c>
      <c r="B84" s="11" t="s">
        <v>15</v>
      </c>
      <c r="C84" s="11" t="s">
        <v>75</v>
      </c>
      <c r="D84" s="11" t="s">
        <v>19</v>
      </c>
      <c r="E84" s="11" t="s">
        <v>21</v>
      </c>
      <c r="F84" s="11" t="s">
        <v>18</v>
      </c>
      <c r="G84">
        <v>3052.9</v>
      </c>
      <c r="H84">
        <v>2839.05</v>
      </c>
      <c r="I84">
        <v>1556.16</v>
      </c>
      <c r="J84">
        <v>1456.94</v>
      </c>
      <c r="K84">
        <v>1619.93</v>
      </c>
      <c r="L84">
        <v>2928.44</v>
      </c>
      <c r="M84">
        <v>3204.13</v>
      </c>
      <c r="N84">
        <v>3097.53</v>
      </c>
      <c r="O84">
        <v>2257.42</v>
      </c>
      <c r="P84">
        <v>0</v>
      </c>
      <c r="Q84">
        <v>3916.35</v>
      </c>
      <c r="R84">
        <v>2639.37</v>
      </c>
      <c r="S84" s="6">
        <v>28568.219999999998</v>
      </c>
    </row>
    <row r="85" spans="1:19" ht="15" x14ac:dyDescent="0.25">
      <c r="A85" s="14">
        <v>340416631</v>
      </c>
      <c r="B85" s="11" t="s">
        <v>15</v>
      </c>
      <c r="C85" s="11" t="s">
        <v>17</v>
      </c>
      <c r="D85" s="11" t="s">
        <v>19</v>
      </c>
      <c r="E85" s="11" t="s">
        <v>20</v>
      </c>
      <c r="F85" s="11" t="s">
        <v>18</v>
      </c>
      <c r="G85">
        <v>284.20999999999998</v>
      </c>
      <c r="H85">
        <v>285.43</v>
      </c>
      <c r="I85">
        <v>305.17</v>
      </c>
      <c r="J85">
        <v>295.52999999999997</v>
      </c>
      <c r="K85">
        <v>305.38</v>
      </c>
      <c r="L85">
        <v>457.94</v>
      </c>
      <c r="M85">
        <v>486.39</v>
      </c>
      <c r="N85">
        <v>322.36</v>
      </c>
      <c r="O85">
        <v>312</v>
      </c>
      <c r="P85">
        <v>322.52</v>
      </c>
      <c r="Q85">
        <v>302.91000000000003</v>
      </c>
      <c r="R85">
        <v>265.47000000000003</v>
      </c>
      <c r="S85" s="6">
        <v>3945.3099999999995</v>
      </c>
    </row>
    <row r="86" spans="1:19" ht="15" x14ac:dyDescent="0.25">
      <c r="A86" s="14">
        <v>340423200</v>
      </c>
      <c r="B86" s="11" t="s">
        <v>15</v>
      </c>
      <c r="C86" s="11">
        <v>0</v>
      </c>
      <c r="D86" s="11" t="s">
        <v>19</v>
      </c>
      <c r="E86" s="11" t="s">
        <v>21</v>
      </c>
      <c r="F86" s="11" t="s">
        <v>25</v>
      </c>
      <c r="G86">
        <v>1413.09</v>
      </c>
      <c r="H86">
        <v>1158.3599999999999</v>
      </c>
      <c r="I86">
        <v>1011.48</v>
      </c>
      <c r="J86">
        <v>1628.89</v>
      </c>
      <c r="K86">
        <v>2143.23</v>
      </c>
      <c r="L86">
        <v>3940.76</v>
      </c>
      <c r="M86">
        <v>5078.07</v>
      </c>
      <c r="N86">
        <v>2449.0100000000002</v>
      </c>
      <c r="O86">
        <v>2242.44</v>
      </c>
      <c r="P86">
        <v>757.3</v>
      </c>
      <c r="Q86">
        <v>613.97990000000004</v>
      </c>
      <c r="R86">
        <v>480.8</v>
      </c>
      <c r="S86" s="6">
        <v>22917.409899999995</v>
      </c>
    </row>
    <row r="87" spans="1:19" ht="15" x14ac:dyDescent="0.25">
      <c r="A87" s="14">
        <v>340423406</v>
      </c>
      <c r="B87" s="11" t="s">
        <v>15</v>
      </c>
      <c r="C87" s="11">
        <v>0</v>
      </c>
      <c r="D87" s="11" t="s">
        <v>19</v>
      </c>
      <c r="E87" s="11" t="s">
        <v>20</v>
      </c>
      <c r="F87" s="11" t="s">
        <v>18</v>
      </c>
      <c r="G87">
        <v>136.22999999999999</v>
      </c>
      <c r="H87">
        <v>169.71</v>
      </c>
      <c r="I87">
        <v>178.65</v>
      </c>
      <c r="J87">
        <v>154.85</v>
      </c>
      <c r="K87">
        <v>162.29</v>
      </c>
      <c r="L87">
        <v>223.21</v>
      </c>
      <c r="M87">
        <v>225.79</v>
      </c>
      <c r="N87">
        <v>155.46</v>
      </c>
      <c r="O87">
        <v>151.71</v>
      </c>
      <c r="P87">
        <v>158.72999999999999</v>
      </c>
      <c r="Q87">
        <v>147.22999999999999</v>
      </c>
      <c r="R87">
        <v>136.76</v>
      </c>
      <c r="S87" s="6">
        <v>2000.6200000000001</v>
      </c>
    </row>
    <row r="88" spans="1:19" ht="15" x14ac:dyDescent="0.25">
      <c r="A88" s="14">
        <v>340423450</v>
      </c>
      <c r="B88" s="11" t="s">
        <v>15</v>
      </c>
      <c r="C88" s="11" t="s">
        <v>262</v>
      </c>
      <c r="D88" s="11" t="s">
        <v>19</v>
      </c>
      <c r="E88" s="11" t="s">
        <v>20</v>
      </c>
      <c r="F88" s="11" t="s">
        <v>18</v>
      </c>
      <c r="G88">
        <v>733.3</v>
      </c>
      <c r="H88">
        <v>750.84</v>
      </c>
      <c r="I88">
        <v>802.77</v>
      </c>
      <c r="J88">
        <v>776.92</v>
      </c>
      <c r="K88">
        <v>802.82</v>
      </c>
      <c r="L88">
        <v>776.91</v>
      </c>
      <c r="M88">
        <v>802.8</v>
      </c>
      <c r="N88">
        <v>802.72</v>
      </c>
      <c r="O88">
        <v>776.78</v>
      </c>
      <c r="P88">
        <v>802.53</v>
      </c>
      <c r="Q88">
        <v>776.69</v>
      </c>
      <c r="R88">
        <v>802.89</v>
      </c>
      <c r="S88" s="6">
        <v>9407.9699999999993</v>
      </c>
    </row>
    <row r="89" spans="1:19" ht="15" x14ac:dyDescent="0.25">
      <c r="A89" s="14">
        <v>340423479</v>
      </c>
      <c r="B89" s="11" t="s">
        <v>15</v>
      </c>
      <c r="C89" s="11" t="s">
        <v>263</v>
      </c>
      <c r="D89" s="11" t="s">
        <v>19</v>
      </c>
      <c r="E89" s="11" t="s">
        <v>20</v>
      </c>
      <c r="F89" s="11" t="s">
        <v>18</v>
      </c>
      <c r="G89">
        <v>739.12</v>
      </c>
      <c r="H89">
        <v>952.45</v>
      </c>
      <c r="I89">
        <v>1018.62</v>
      </c>
      <c r="J89">
        <v>985.81</v>
      </c>
      <c r="K89">
        <v>1018.52</v>
      </c>
      <c r="L89">
        <v>985.63</v>
      </c>
      <c r="M89">
        <v>1026.17</v>
      </c>
      <c r="N89">
        <v>1095.7</v>
      </c>
      <c r="O89">
        <v>1060.5</v>
      </c>
      <c r="P89">
        <v>957.3</v>
      </c>
      <c r="Q89">
        <v>714.36</v>
      </c>
      <c r="R89">
        <v>737.76</v>
      </c>
      <c r="S89" s="6">
        <v>11291.94</v>
      </c>
    </row>
    <row r="90" spans="1:19" ht="15" x14ac:dyDescent="0.25">
      <c r="A90" s="14">
        <v>340425179</v>
      </c>
      <c r="B90" s="11" t="s">
        <v>15</v>
      </c>
      <c r="C90" s="11">
        <v>0</v>
      </c>
      <c r="D90" s="11" t="s">
        <v>19</v>
      </c>
      <c r="E90" s="11" t="s">
        <v>20</v>
      </c>
      <c r="F90" s="11" t="s">
        <v>18</v>
      </c>
      <c r="G90">
        <v>214.22</v>
      </c>
      <c r="H90">
        <v>239.34</v>
      </c>
      <c r="I90">
        <v>256.02</v>
      </c>
      <c r="J90">
        <v>248.89</v>
      </c>
      <c r="K90">
        <v>266.26</v>
      </c>
      <c r="L90">
        <v>521</v>
      </c>
      <c r="M90">
        <v>509.91</v>
      </c>
      <c r="N90">
        <v>97.37</v>
      </c>
      <c r="O90">
        <v>156.78</v>
      </c>
      <c r="P90">
        <v>258.97000000000003</v>
      </c>
      <c r="Q90">
        <v>247.75</v>
      </c>
      <c r="R90">
        <v>249.1</v>
      </c>
      <c r="S90" s="6">
        <v>3265.61</v>
      </c>
    </row>
    <row r="91" spans="1:19" ht="15" x14ac:dyDescent="0.25">
      <c r="A91" s="14">
        <v>340425692</v>
      </c>
      <c r="B91" s="11" t="s">
        <v>15</v>
      </c>
      <c r="C91" s="11">
        <v>0</v>
      </c>
      <c r="D91" s="11" t="s">
        <v>19</v>
      </c>
      <c r="E91" s="11" t="s">
        <v>20</v>
      </c>
      <c r="F91" s="11" t="s">
        <v>18</v>
      </c>
      <c r="G91">
        <v>578.98</v>
      </c>
      <c r="H91">
        <v>510.49</v>
      </c>
      <c r="I91">
        <v>563.19000000000005</v>
      </c>
      <c r="J91">
        <v>721.3</v>
      </c>
      <c r="K91">
        <v>745.34</v>
      </c>
      <c r="L91">
        <v>1037.42</v>
      </c>
      <c r="M91">
        <v>1122.25</v>
      </c>
      <c r="N91">
        <v>922.7</v>
      </c>
      <c r="O91">
        <v>815.13</v>
      </c>
      <c r="P91">
        <v>520.73</v>
      </c>
      <c r="Q91">
        <v>495.29</v>
      </c>
      <c r="R91">
        <v>467.17</v>
      </c>
      <c r="S91" s="6">
        <v>8499.99</v>
      </c>
    </row>
    <row r="92" spans="1:19" ht="15" x14ac:dyDescent="0.25">
      <c r="A92" s="14">
        <v>340428521</v>
      </c>
      <c r="B92" s="11" t="s">
        <v>15</v>
      </c>
      <c r="C92" s="11" t="s">
        <v>57</v>
      </c>
      <c r="D92" s="11" t="s">
        <v>19</v>
      </c>
      <c r="E92" s="11" t="s">
        <v>21</v>
      </c>
      <c r="F92" s="11" t="s">
        <v>18</v>
      </c>
      <c r="G92">
        <v>6388.57</v>
      </c>
      <c r="H92">
        <v>6483.13</v>
      </c>
      <c r="I92">
        <v>4886.1499000000003</v>
      </c>
      <c r="J92">
        <v>5222.51</v>
      </c>
      <c r="K92">
        <v>5902.72</v>
      </c>
      <c r="L92">
        <v>11313.24</v>
      </c>
      <c r="M92">
        <v>12754.69</v>
      </c>
      <c r="N92">
        <v>12393.51</v>
      </c>
      <c r="O92">
        <v>12268.79</v>
      </c>
      <c r="P92">
        <v>6377.04</v>
      </c>
      <c r="Q92">
        <v>5052.13</v>
      </c>
      <c r="R92">
        <v>6446.32</v>
      </c>
      <c r="S92" s="6">
        <v>95488.799900000013</v>
      </c>
    </row>
    <row r="93" spans="1:19" ht="15" x14ac:dyDescent="0.25">
      <c r="A93" s="14">
        <v>340432855</v>
      </c>
      <c r="B93" s="11" t="s">
        <v>15</v>
      </c>
      <c r="C93" s="11" t="s">
        <v>17</v>
      </c>
      <c r="D93" s="11" t="s">
        <v>19</v>
      </c>
      <c r="E93" s="11" t="s">
        <v>21</v>
      </c>
      <c r="F93" s="11" t="s">
        <v>18</v>
      </c>
      <c r="G93">
        <v>3573.09</v>
      </c>
      <c r="H93">
        <v>3241.93</v>
      </c>
      <c r="I93">
        <v>2378.9699000000001</v>
      </c>
      <c r="J93">
        <v>3274.67</v>
      </c>
      <c r="K93">
        <v>3955.1599000000001</v>
      </c>
      <c r="L93">
        <v>9004.74</v>
      </c>
      <c r="M93">
        <v>9846.85</v>
      </c>
      <c r="N93">
        <v>10171.339900000001</v>
      </c>
      <c r="O93">
        <v>9414.9999000000007</v>
      </c>
      <c r="P93">
        <v>4647.3599999999997</v>
      </c>
      <c r="Q93">
        <v>2714.65</v>
      </c>
      <c r="R93">
        <v>3357.11</v>
      </c>
      <c r="S93" s="6">
        <v>65580.869600000005</v>
      </c>
    </row>
    <row r="94" spans="1:19" ht="15" x14ac:dyDescent="0.25">
      <c r="A94" s="14">
        <v>340438066</v>
      </c>
      <c r="B94" s="11" t="s">
        <v>15</v>
      </c>
      <c r="C94" s="11" t="s">
        <v>41</v>
      </c>
      <c r="D94" s="11" t="s">
        <v>19</v>
      </c>
      <c r="E94" s="11" t="s">
        <v>20</v>
      </c>
      <c r="F94" s="11" t="s">
        <v>18</v>
      </c>
      <c r="G94">
        <v>438.39</v>
      </c>
      <c r="H94">
        <v>415.34</v>
      </c>
      <c r="I94">
        <v>442.73</v>
      </c>
      <c r="J94">
        <v>601.36</v>
      </c>
      <c r="K94">
        <v>627.55999999999995</v>
      </c>
      <c r="L94">
        <v>618.77</v>
      </c>
      <c r="M94">
        <v>642.36</v>
      </c>
      <c r="N94">
        <v>933.45</v>
      </c>
      <c r="O94">
        <v>847.82</v>
      </c>
      <c r="P94">
        <v>687.56</v>
      </c>
      <c r="Q94">
        <v>642.26</v>
      </c>
      <c r="R94">
        <v>448.68</v>
      </c>
      <c r="S94" s="6">
        <v>7346.2800000000007</v>
      </c>
    </row>
    <row r="95" spans="1:19" ht="15" x14ac:dyDescent="0.25">
      <c r="A95" s="14">
        <v>340438950</v>
      </c>
      <c r="B95" s="11" t="s">
        <v>15</v>
      </c>
      <c r="C95" s="11" t="s">
        <v>264</v>
      </c>
      <c r="D95" s="11" t="s">
        <v>19</v>
      </c>
      <c r="E95" s="11" t="s">
        <v>20</v>
      </c>
      <c r="F95" s="11" t="s">
        <v>18</v>
      </c>
      <c r="G95">
        <v>394.75</v>
      </c>
      <c r="H95">
        <v>456.7</v>
      </c>
      <c r="I95">
        <v>514.23</v>
      </c>
      <c r="J95">
        <v>648.73</v>
      </c>
      <c r="K95">
        <v>670.35</v>
      </c>
      <c r="L95">
        <v>648.75</v>
      </c>
      <c r="M95">
        <v>670.38</v>
      </c>
      <c r="N95">
        <v>798.36</v>
      </c>
      <c r="O95">
        <v>734.93</v>
      </c>
      <c r="P95">
        <v>564.76</v>
      </c>
      <c r="Q95">
        <v>520.59</v>
      </c>
      <c r="R95">
        <v>403.86</v>
      </c>
      <c r="S95" s="6">
        <v>7026.39</v>
      </c>
    </row>
    <row r="96" spans="1:19" ht="15" x14ac:dyDescent="0.25">
      <c r="A96" s="14">
        <v>340440562</v>
      </c>
      <c r="B96" s="11" t="s">
        <v>15</v>
      </c>
      <c r="C96" s="11" t="s">
        <v>30</v>
      </c>
      <c r="D96" s="11" t="s">
        <v>19</v>
      </c>
      <c r="E96" s="11" t="s">
        <v>20</v>
      </c>
      <c r="F96" s="11" t="s">
        <v>18</v>
      </c>
      <c r="G96">
        <v>166.17</v>
      </c>
      <c r="H96">
        <v>155.5</v>
      </c>
      <c r="I96">
        <v>164.45</v>
      </c>
      <c r="J96">
        <v>150.58000000000001</v>
      </c>
      <c r="K96">
        <v>155.6</v>
      </c>
      <c r="L96">
        <v>227.11</v>
      </c>
      <c r="M96">
        <v>250.5</v>
      </c>
      <c r="N96">
        <v>205.18</v>
      </c>
      <c r="O96">
        <v>190.22</v>
      </c>
      <c r="P96">
        <v>173.24</v>
      </c>
      <c r="Q96">
        <v>148.22999999999999</v>
      </c>
      <c r="R96">
        <v>22.78</v>
      </c>
      <c r="S96" s="6">
        <v>2009.56</v>
      </c>
    </row>
    <row r="97" spans="1:19" ht="15" x14ac:dyDescent="0.25">
      <c r="A97" s="14">
        <v>340441160</v>
      </c>
      <c r="B97" s="11" t="s">
        <v>15</v>
      </c>
      <c r="C97" s="11" t="s">
        <v>17</v>
      </c>
      <c r="D97" s="11" t="s">
        <v>19</v>
      </c>
      <c r="E97" s="11" t="s">
        <v>20</v>
      </c>
      <c r="F97" s="11" t="s">
        <v>18</v>
      </c>
      <c r="G97">
        <v>261.05</v>
      </c>
      <c r="H97">
        <v>265.69</v>
      </c>
      <c r="I97">
        <v>284.05</v>
      </c>
      <c r="J97">
        <v>275.05</v>
      </c>
      <c r="K97">
        <v>284.22000000000003</v>
      </c>
      <c r="L97">
        <v>436</v>
      </c>
      <c r="M97">
        <v>463.95</v>
      </c>
      <c r="N97">
        <v>312.3</v>
      </c>
      <c r="O97">
        <v>302.32</v>
      </c>
      <c r="P97">
        <v>312.7</v>
      </c>
      <c r="Q97">
        <v>286.45999999999998</v>
      </c>
      <c r="R97">
        <v>212.55</v>
      </c>
      <c r="S97" s="6">
        <v>3696.34</v>
      </c>
    </row>
    <row r="98" spans="1:19" ht="15" x14ac:dyDescent="0.25">
      <c r="A98" s="14">
        <v>340441752</v>
      </c>
      <c r="B98" s="11" t="s">
        <v>15</v>
      </c>
      <c r="C98" s="11" t="s">
        <v>17</v>
      </c>
      <c r="D98" s="11" t="s">
        <v>19</v>
      </c>
      <c r="E98" s="11" t="s">
        <v>21</v>
      </c>
      <c r="F98" s="11" t="s">
        <v>18</v>
      </c>
      <c r="G98">
        <v>765.02</v>
      </c>
      <c r="H98">
        <v>713.78</v>
      </c>
      <c r="I98">
        <v>582.87990000000002</v>
      </c>
      <c r="J98">
        <v>461.06</v>
      </c>
      <c r="K98">
        <v>958.9</v>
      </c>
      <c r="L98">
        <v>1568.44</v>
      </c>
      <c r="M98">
        <v>1504.59</v>
      </c>
      <c r="N98">
        <v>899.55</v>
      </c>
      <c r="O98">
        <v>1665.45</v>
      </c>
      <c r="P98">
        <v>799.42</v>
      </c>
      <c r="Q98">
        <v>640.53</v>
      </c>
      <c r="R98">
        <v>599.83989999999994</v>
      </c>
      <c r="S98" s="6">
        <v>11159.459800000001</v>
      </c>
    </row>
    <row r="99" spans="1:19" ht="15" x14ac:dyDescent="0.25">
      <c r="A99" s="14">
        <v>340445144</v>
      </c>
      <c r="B99" s="11" t="s">
        <v>15</v>
      </c>
      <c r="C99" s="11" t="s">
        <v>83</v>
      </c>
      <c r="D99" s="11" t="s">
        <v>19</v>
      </c>
      <c r="E99" s="11" t="s">
        <v>21</v>
      </c>
      <c r="F99" s="11" t="s">
        <v>18</v>
      </c>
      <c r="G99">
        <v>2557.8200000000002</v>
      </c>
      <c r="H99">
        <v>2291.71</v>
      </c>
      <c r="I99">
        <v>1352.89</v>
      </c>
      <c r="J99">
        <v>1198.21</v>
      </c>
      <c r="K99">
        <v>1136.8699999999999</v>
      </c>
      <c r="L99">
        <v>1841.92</v>
      </c>
      <c r="M99">
        <v>1988.5</v>
      </c>
      <c r="N99">
        <v>2143.0999000000002</v>
      </c>
      <c r="O99">
        <v>2371.39</v>
      </c>
      <c r="P99">
        <v>1322.92</v>
      </c>
      <c r="Q99">
        <v>1350.46</v>
      </c>
      <c r="R99">
        <v>2019.55</v>
      </c>
      <c r="S99" s="6">
        <v>21575.339899999995</v>
      </c>
    </row>
    <row r="100" spans="1:19" ht="15" x14ac:dyDescent="0.25">
      <c r="A100" s="14">
        <v>340445387</v>
      </c>
      <c r="B100" s="11" t="s">
        <v>15</v>
      </c>
      <c r="C100" s="11" t="s">
        <v>84</v>
      </c>
      <c r="D100" s="11" t="s">
        <v>19</v>
      </c>
      <c r="E100" s="11" t="s">
        <v>21</v>
      </c>
      <c r="F100" s="11" t="s">
        <v>18</v>
      </c>
      <c r="G100">
        <v>4327.13</v>
      </c>
      <c r="H100">
        <v>4100.7699000000002</v>
      </c>
      <c r="I100">
        <v>2588.52</v>
      </c>
      <c r="J100">
        <v>2424.98</v>
      </c>
      <c r="K100">
        <v>2042.48</v>
      </c>
      <c r="L100">
        <v>3300.2</v>
      </c>
      <c r="M100">
        <v>3598.34</v>
      </c>
      <c r="N100">
        <v>3802.87</v>
      </c>
      <c r="O100">
        <v>4189.21</v>
      </c>
      <c r="P100">
        <v>2470.0500000000002</v>
      </c>
      <c r="Q100">
        <v>2604.4499999999998</v>
      </c>
      <c r="R100">
        <v>4508.0600000000004</v>
      </c>
      <c r="S100" s="6">
        <v>39957.059899999993</v>
      </c>
    </row>
    <row r="101" spans="1:19" ht="15" x14ac:dyDescent="0.25">
      <c r="A101" s="14">
        <v>340446312</v>
      </c>
      <c r="B101" s="11" t="s">
        <v>15</v>
      </c>
      <c r="C101" s="11">
        <v>0</v>
      </c>
      <c r="D101" s="11" t="s">
        <v>19</v>
      </c>
      <c r="E101" s="11" t="s">
        <v>20</v>
      </c>
      <c r="F101" s="11" t="s">
        <v>18</v>
      </c>
      <c r="G101">
        <v>652.29999999999995</v>
      </c>
      <c r="H101">
        <v>596.30999999999995</v>
      </c>
      <c r="I101">
        <v>545.28</v>
      </c>
      <c r="J101">
        <v>514.47</v>
      </c>
      <c r="K101">
        <v>807.25</v>
      </c>
      <c r="L101">
        <v>1031.27</v>
      </c>
      <c r="M101">
        <v>600.92999999999995</v>
      </c>
      <c r="N101">
        <v>492.49</v>
      </c>
      <c r="O101">
        <v>856.84</v>
      </c>
      <c r="P101">
        <v>885.41</v>
      </c>
      <c r="Q101">
        <v>697.54</v>
      </c>
      <c r="R101">
        <v>687.87</v>
      </c>
      <c r="S101" s="6">
        <v>8367.9599999999991</v>
      </c>
    </row>
    <row r="102" spans="1:19" ht="15" x14ac:dyDescent="0.25">
      <c r="A102" s="14">
        <v>340448106</v>
      </c>
      <c r="B102" s="11" t="s">
        <v>15</v>
      </c>
      <c r="C102" s="11" t="s">
        <v>265</v>
      </c>
      <c r="D102" s="11" t="s">
        <v>19</v>
      </c>
      <c r="E102" s="11" t="s">
        <v>21</v>
      </c>
      <c r="F102" s="11" t="s">
        <v>18</v>
      </c>
      <c r="G102">
        <v>1895.36</v>
      </c>
      <c r="H102">
        <v>1588.42</v>
      </c>
      <c r="I102">
        <v>1528.87</v>
      </c>
      <c r="J102">
        <v>1130.42</v>
      </c>
      <c r="K102">
        <v>3094.4598999999998</v>
      </c>
      <c r="L102">
        <v>4652.75</v>
      </c>
      <c r="M102">
        <v>4398.24</v>
      </c>
      <c r="N102">
        <v>2191.37</v>
      </c>
      <c r="O102">
        <v>4057.69</v>
      </c>
      <c r="P102">
        <v>1479.36</v>
      </c>
      <c r="Q102">
        <v>1532.71</v>
      </c>
      <c r="R102">
        <v>1748.23</v>
      </c>
      <c r="S102" s="6">
        <v>29297.879899999996</v>
      </c>
    </row>
    <row r="103" spans="1:19" ht="15" x14ac:dyDescent="0.25">
      <c r="A103" s="14">
        <v>340449381</v>
      </c>
      <c r="B103" s="11" t="s">
        <v>15</v>
      </c>
      <c r="C103" s="11" t="s">
        <v>266</v>
      </c>
      <c r="D103" s="11" t="s">
        <v>19</v>
      </c>
      <c r="E103" s="11" t="s">
        <v>21</v>
      </c>
      <c r="F103" s="11" t="s">
        <v>18</v>
      </c>
      <c r="G103">
        <v>12695.69</v>
      </c>
      <c r="H103">
        <v>10912.01</v>
      </c>
      <c r="I103">
        <v>6747.0699000000004</v>
      </c>
      <c r="J103">
        <v>6042.41</v>
      </c>
      <c r="K103">
        <v>5516.3199000000004</v>
      </c>
      <c r="L103">
        <v>9105.4899000000005</v>
      </c>
      <c r="M103">
        <v>9815.68</v>
      </c>
      <c r="N103">
        <v>10739.82</v>
      </c>
      <c r="O103">
        <v>12056.02</v>
      </c>
      <c r="P103">
        <v>7140.46</v>
      </c>
      <c r="Q103">
        <v>7442.56</v>
      </c>
      <c r="R103">
        <v>13503.83</v>
      </c>
      <c r="S103" s="6">
        <v>111717.35970000002</v>
      </c>
    </row>
    <row r="104" spans="1:19" ht="15" x14ac:dyDescent="0.25">
      <c r="A104" s="14">
        <v>340450632</v>
      </c>
      <c r="B104" s="11" t="s">
        <v>15</v>
      </c>
      <c r="C104" s="11" t="s">
        <v>17</v>
      </c>
      <c r="D104" s="11" t="s">
        <v>19</v>
      </c>
      <c r="E104" s="11" t="s">
        <v>21</v>
      </c>
      <c r="F104" s="11" t="s">
        <v>18</v>
      </c>
      <c r="G104">
        <v>1144.8399999999999</v>
      </c>
      <c r="H104">
        <v>1049.71</v>
      </c>
      <c r="I104">
        <v>824.31</v>
      </c>
      <c r="J104">
        <v>1095.25</v>
      </c>
      <c r="K104">
        <v>1510.77</v>
      </c>
      <c r="L104">
        <v>3823.0499</v>
      </c>
      <c r="M104">
        <v>4323.05</v>
      </c>
      <c r="N104">
        <v>4075.78</v>
      </c>
      <c r="O104">
        <v>4025.4</v>
      </c>
      <c r="P104">
        <v>1900.13</v>
      </c>
      <c r="Q104">
        <v>1041.1199999999999</v>
      </c>
      <c r="R104">
        <v>1087.21</v>
      </c>
      <c r="S104" s="6">
        <v>25900.619900000002</v>
      </c>
    </row>
    <row r="105" spans="1:19" ht="15" x14ac:dyDescent="0.25">
      <c r="A105" s="14">
        <v>340450725</v>
      </c>
      <c r="B105" s="11" t="s">
        <v>15</v>
      </c>
      <c r="C105" s="11">
        <v>0</v>
      </c>
      <c r="D105" s="11" t="s">
        <v>19</v>
      </c>
      <c r="E105" s="11" t="s">
        <v>20</v>
      </c>
      <c r="F105" s="11" t="s">
        <v>18</v>
      </c>
      <c r="G105">
        <v>314.8</v>
      </c>
      <c r="H105">
        <v>350.31</v>
      </c>
      <c r="I105">
        <v>374.46</v>
      </c>
      <c r="J105">
        <v>451.49</v>
      </c>
      <c r="K105">
        <v>466.55</v>
      </c>
      <c r="L105">
        <v>589.42999999999995</v>
      </c>
      <c r="M105">
        <v>609.07000000000005</v>
      </c>
      <c r="N105">
        <v>370.47</v>
      </c>
      <c r="O105">
        <v>370.95</v>
      </c>
      <c r="P105">
        <v>418.65</v>
      </c>
      <c r="Q105">
        <v>372.32</v>
      </c>
      <c r="R105">
        <v>249.05</v>
      </c>
      <c r="S105" s="6">
        <v>4937.5499999999993</v>
      </c>
    </row>
    <row r="106" spans="1:19" ht="15" x14ac:dyDescent="0.25">
      <c r="A106" s="14">
        <v>340452832</v>
      </c>
      <c r="B106" s="11" t="s">
        <v>15</v>
      </c>
      <c r="C106" s="11" t="s">
        <v>75</v>
      </c>
      <c r="D106" s="11" t="s">
        <v>19</v>
      </c>
      <c r="E106" s="11" t="s">
        <v>21</v>
      </c>
      <c r="F106" s="11" t="s">
        <v>18</v>
      </c>
      <c r="G106">
        <v>5369.8899000000001</v>
      </c>
      <c r="H106">
        <v>4750.3900000000003</v>
      </c>
      <c r="I106">
        <v>2780.39</v>
      </c>
      <c r="J106">
        <v>2499.15</v>
      </c>
      <c r="K106">
        <v>2458.19</v>
      </c>
      <c r="L106">
        <v>3989.92</v>
      </c>
      <c r="M106">
        <v>4403.6998999999996</v>
      </c>
      <c r="N106">
        <v>4563.38</v>
      </c>
      <c r="O106">
        <v>4340.6400000000003</v>
      </c>
      <c r="P106">
        <v>2642.21</v>
      </c>
      <c r="Q106">
        <v>2686.42</v>
      </c>
      <c r="R106">
        <v>4552.93</v>
      </c>
      <c r="S106" s="6">
        <v>45037.209800000004</v>
      </c>
    </row>
    <row r="107" spans="1:19" ht="15" x14ac:dyDescent="0.25">
      <c r="A107" s="14">
        <v>340453512</v>
      </c>
      <c r="B107" s="11" t="s">
        <v>15</v>
      </c>
      <c r="C107" s="11">
        <v>0</v>
      </c>
      <c r="D107" s="11" t="s">
        <v>19</v>
      </c>
      <c r="E107" s="11" t="s">
        <v>21</v>
      </c>
      <c r="F107" s="11" t="s">
        <v>25</v>
      </c>
      <c r="G107">
        <v>7928.93</v>
      </c>
      <c r="H107">
        <v>7897.52</v>
      </c>
      <c r="I107">
        <v>5378.4898999999996</v>
      </c>
      <c r="J107">
        <v>5611.7</v>
      </c>
      <c r="K107">
        <v>9904.9500000000007</v>
      </c>
      <c r="L107">
        <v>17962.849999999999</v>
      </c>
      <c r="M107">
        <v>17379.21</v>
      </c>
      <c r="N107">
        <v>16832.849999999999</v>
      </c>
      <c r="O107">
        <v>19565.84</v>
      </c>
      <c r="P107">
        <v>7710.62</v>
      </c>
      <c r="Q107">
        <v>6854.9098999999997</v>
      </c>
      <c r="R107">
        <v>9056.7199999999993</v>
      </c>
      <c r="S107" s="6">
        <v>132084.58979999999</v>
      </c>
    </row>
    <row r="108" spans="1:19" ht="15" x14ac:dyDescent="0.25">
      <c r="A108" s="14">
        <v>340454036</v>
      </c>
      <c r="B108" s="11" t="s">
        <v>15</v>
      </c>
      <c r="C108" s="11" t="s">
        <v>45</v>
      </c>
      <c r="D108" s="11" t="s">
        <v>19</v>
      </c>
      <c r="E108" s="11" t="s">
        <v>21</v>
      </c>
      <c r="F108" s="11" t="s">
        <v>25</v>
      </c>
      <c r="G108">
        <v>25776.62</v>
      </c>
      <c r="H108">
        <v>25039.18</v>
      </c>
      <c r="I108">
        <v>16408.53</v>
      </c>
      <c r="J108">
        <v>15089.63</v>
      </c>
      <c r="K108">
        <v>18773.95</v>
      </c>
      <c r="L108">
        <v>30603.11</v>
      </c>
      <c r="M108">
        <v>32673.81</v>
      </c>
      <c r="N108">
        <v>31350.6</v>
      </c>
      <c r="O108">
        <v>31108.959999999999</v>
      </c>
      <c r="P108">
        <v>21676.979899999998</v>
      </c>
      <c r="Q108">
        <v>18531.66</v>
      </c>
      <c r="R108">
        <v>25463.14</v>
      </c>
      <c r="S108" s="6">
        <v>292496.16990000004</v>
      </c>
    </row>
    <row r="109" spans="1:19" ht="15" x14ac:dyDescent="0.25">
      <c r="A109" s="14">
        <v>340454878</v>
      </c>
      <c r="B109" s="11" t="s">
        <v>15</v>
      </c>
      <c r="C109" s="11" t="s">
        <v>17</v>
      </c>
      <c r="D109" s="11" t="s">
        <v>19</v>
      </c>
      <c r="E109" s="11" t="s">
        <v>20</v>
      </c>
      <c r="F109" s="11" t="s">
        <v>18</v>
      </c>
      <c r="G109">
        <v>156.37</v>
      </c>
      <c r="H109">
        <v>142.06</v>
      </c>
      <c r="I109">
        <v>149.28</v>
      </c>
      <c r="J109">
        <v>124.65</v>
      </c>
      <c r="K109">
        <v>128.81</v>
      </c>
      <c r="L109">
        <v>208.99</v>
      </c>
      <c r="M109">
        <v>229.36</v>
      </c>
      <c r="N109">
        <v>176.72</v>
      </c>
      <c r="O109">
        <v>178.85</v>
      </c>
      <c r="P109">
        <v>217.16</v>
      </c>
      <c r="Q109">
        <v>206.72</v>
      </c>
      <c r="R109">
        <v>195.82</v>
      </c>
      <c r="S109" s="6">
        <v>2114.79</v>
      </c>
    </row>
    <row r="110" spans="1:19" ht="15" x14ac:dyDescent="0.25">
      <c r="A110" s="14">
        <v>340454987</v>
      </c>
      <c r="B110" s="11" t="s">
        <v>15</v>
      </c>
      <c r="C110" s="11" t="s">
        <v>267</v>
      </c>
      <c r="D110" s="11" t="s">
        <v>19</v>
      </c>
      <c r="E110" s="11" t="s">
        <v>21</v>
      </c>
      <c r="F110" s="11" t="s">
        <v>25</v>
      </c>
      <c r="G110">
        <v>2174.6098999999999</v>
      </c>
      <c r="H110">
        <v>2240.58</v>
      </c>
      <c r="I110">
        <v>1507.62</v>
      </c>
      <c r="J110">
        <v>1451.2199000000001</v>
      </c>
      <c r="K110">
        <v>2851.99</v>
      </c>
      <c r="L110">
        <v>4786.28</v>
      </c>
      <c r="M110">
        <v>3369.89</v>
      </c>
      <c r="N110">
        <v>2505.73</v>
      </c>
      <c r="O110">
        <v>6095.6</v>
      </c>
      <c r="P110">
        <v>1457.07</v>
      </c>
      <c r="Q110">
        <v>1897.84</v>
      </c>
      <c r="R110">
        <v>1977.24</v>
      </c>
      <c r="S110" s="6">
        <v>32315.669799999996</v>
      </c>
    </row>
    <row r="111" spans="1:19" ht="15" x14ac:dyDescent="0.25">
      <c r="A111" s="14">
        <v>340459546</v>
      </c>
      <c r="B111" s="11" t="s">
        <v>15</v>
      </c>
      <c r="C111" s="11" t="s">
        <v>268</v>
      </c>
      <c r="D111" s="11" t="s">
        <v>19</v>
      </c>
      <c r="E111" s="11" t="s">
        <v>20</v>
      </c>
      <c r="F111" s="11" t="s">
        <v>18</v>
      </c>
      <c r="G111">
        <v>852.69</v>
      </c>
      <c r="H111">
        <v>1068.1199999999999</v>
      </c>
      <c r="I111">
        <v>1141.8399999999999</v>
      </c>
      <c r="J111">
        <v>1105.2</v>
      </c>
      <c r="K111">
        <v>1142.04</v>
      </c>
      <c r="L111">
        <v>2470.17</v>
      </c>
      <c r="M111">
        <v>2653.31</v>
      </c>
      <c r="N111">
        <v>2653.83</v>
      </c>
      <c r="O111">
        <v>2127.9299999999998</v>
      </c>
      <c r="P111">
        <v>1413.01</v>
      </c>
      <c r="Q111">
        <v>1367.5</v>
      </c>
      <c r="R111">
        <v>1413.38</v>
      </c>
      <c r="S111" s="6">
        <v>19409.02</v>
      </c>
    </row>
    <row r="112" spans="1:19" ht="15" x14ac:dyDescent="0.25">
      <c r="A112" s="14">
        <v>340459848</v>
      </c>
      <c r="B112" s="11" t="s">
        <v>15</v>
      </c>
      <c r="C112" s="11" t="s">
        <v>52</v>
      </c>
      <c r="D112" s="11" t="s">
        <v>19</v>
      </c>
      <c r="E112" s="11" t="s">
        <v>20</v>
      </c>
      <c r="F112" s="11" t="s">
        <v>18</v>
      </c>
      <c r="G112">
        <v>332.2</v>
      </c>
      <c r="H112">
        <v>318.45999999999998</v>
      </c>
      <c r="I112">
        <v>340.18</v>
      </c>
      <c r="J112">
        <v>328.97</v>
      </c>
      <c r="K112">
        <v>339.93</v>
      </c>
      <c r="L112">
        <v>329.11</v>
      </c>
      <c r="M112">
        <v>340.12</v>
      </c>
      <c r="N112">
        <v>340.09</v>
      </c>
      <c r="O112">
        <v>329.19</v>
      </c>
      <c r="P112">
        <v>340.12</v>
      </c>
      <c r="Q112">
        <v>428.95</v>
      </c>
      <c r="R112">
        <v>619.36</v>
      </c>
      <c r="S112" s="6">
        <v>4386.6799999999994</v>
      </c>
    </row>
    <row r="113" spans="1:19" ht="15" x14ac:dyDescent="0.25">
      <c r="A113" s="14">
        <v>340459875</v>
      </c>
      <c r="B113" s="11" t="s">
        <v>15</v>
      </c>
      <c r="C113" s="11">
        <v>0</v>
      </c>
      <c r="D113" s="11" t="s">
        <v>19</v>
      </c>
      <c r="E113" s="11" t="s">
        <v>20</v>
      </c>
      <c r="F113" s="11" t="s">
        <v>18</v>
      </c>
      <c r="G113">
        <v>1177.25</v>
      </c>
      <c r="H113">
        <v>1101.05</v>
      </c>
      <c r="I113">
        <v>1172.53</v>
      </c>
      <c r="J113">
        <v>1366.82</v>
      </c>
      <c r="K113">
        <v>1420.65</v>
      </c>
      <c r="L113">
        <v>1375.02</v>
      </c>
      <c r="M113">
        <v>1420.9</v>
      </c>
      <c r="N113">
        <v>1420.98</v>
      </c>
      <c r="O113">
        <v>1334.7</v>
      </c>
      <c r="P113">
        <v>1241.8699999999999</v>
      </c>
      <c r="Q113">
        <v>1201.8499999999999</v>
      </c>
      <c r="R113">
        <v>1199.6099999999999</v>
      </c>
      <c r="S113" s="6">
        <v>15433.230000000001</v>
      </c>
    </row>
    <row r="114" spans="1:19" ht="15" x14ac:dyDescent="0.25">
      <c r="A114" s="14">
        <v>340461222</v>
      </c>
      <c r="B114" s="11" t="s">
        <v>15</v>
      </c>
      <c r="C114" s="11" t="s">
        <v>269</v>
      </c>
      <c r="D114" s="11" t="s">
        <v>19</v>
      </c>
      <c r="E114" s="11" t="s">
        <v>20</v>
      </c>
      <c r="F114" s="11" t="s">
        <v>18</v>
      </c>
      <c r="G114">
        <v>665.53</v>
      </c>
      <c r="H114">
        <v>538.71</v>
      </c>
      <c r="I114">
        <v>646.86</v>
      </c>
      <c r="J114">
        <v>912.24</v>
      </c>
      <c r="K114">
        <v>942.65</v>
      </c>
      <c r="L114">
        <v>1315.52</v>
      </c>
      <c r="M114">
        <v>1383.27</v>
      </c>
      <c r="N114">
        <v>1328.6</v>
      </c>
      <c r="O114">
        <v>1159.8</v>
      </c>
      <c r="P114">
        <v>973.66</v>
      </c>
      <c r="Q114">
        <v>886.23</v>
      </c>
      <c r="R114">
        <v>684.25</v>
      </c>
      <c r="S114" s="6">
        <v>11437.32</v>
      </c>
    </row>
    <row r="115" spans="1:19" ht="15" x14ac:dyDescent="0.25">
      <c r="A115" s="14">
        <v>340461590</v>
      </c>
      <c r="B115" s="11" t="s">
        <v>15</v>
      </c>
      <c r="C115" s="11" t="s">
        <v>270</v>
      </c>
      <c r="D115" s="11" t="s">
        <v>19</v>
      </c>
      <c r="E115" s="11" t="s">
        <v>20</v>
      </c>
      <c r="F115" s="11" t="s">
        <v>18</v>
      </c>
      <c r="G115">
        <v>226.98</v>
      </c>
      <c r="H115">
        <v>220.57</v>
      </c>
      <c r="I115">
        <v>230.77</v>
      </c>
      <c r="J115">
        <v>190.54</v>
      </c>
      <c r="K115">
        <v>196.1</v>
      </c>
      <c r="L115">
        <v>166.75</v>
      </c>
      <c r="M115">
        <v>166.81</v>
      </c>
      <c r="N115">
        <v>87.15</v>
      </c>
      <c r="O115">
        <v>71.180000000000007</v>
      </c>
      <c r="P115">
        <v>53.16</v>
      </c>
      <c r="Q115">
        <v>45.94</v>
      </c>
      <c r="R115">
        <v>34.19</v>
      </c>
      <c r="S115" s="6">
        <v>1690.14</v>
      </c>
    </row>
    <row r="116" spans="1:19" ht="15" x14ac:dyDescent="0.25">
      <c r="A116" s="14">
        <v>340466891</v>
      </c>
      <c r="B116" s="11" t="s">
        <v>15</v>
      </c>
      <c r="C116" s="11">
        <v>0</v>
      </c>
      <c r="D116" s="11" t="s">
        <v>19</v>
      </c>
      <c r="E116" s="11" t="s">
        <v>21</v>
      </c>
      <c r="F116" s="11" t="s">
        <v>18</v>
      </c>
      <c r="G116">
        <v>4725.84</v>
      </c>
      <c r="H116">
        <v>4834.82</v>
      </c>
      <c r="I116">
        <v>3038.64</v>
      </c>
      <c r="J116">
        <v>3248.54</v>
      </c>
      <c r="K116">
        <v>3952.03</v>
      </c>
      <c r="L116">
        <v>8884.5300000000007</v>
      </c>
      <c r="M116">
        <v>11191.4</v>
      </c>
      <c r="N116">
        <v>10263.3199</v>
      </c>
      <c r="O116">
        <v>8518.51</v>
      </c>
      <c r="P116">
        <v>3670.56</v>
      </c>
      <c r="Q116">
        <v>3510.8899000000001</v>
      </c>
      <c r="R116">
        <v>4574.29</v>
      </c>
      <c r="S116" s="6">
        <v>70413.3698</v>
      </c>
    </row>
    <row r="117" spans="1:19" ht="15" x14ac:dyDescent="0.25">
      <c r="A117" s="14">
        <v>340467669</v>
      </c>
      <c r="B117" s="11" t="s">
        <v>15</v>
      </c>
      <c r="C117" s="11">
        <v>0</v>
      </c>
      <c r="D117" s="11" t="s">
        <v>19</v>
      </c>
      <c r="E117" s="11" t="s">
        <v>21</v>
      </c>
      <c r="F117" s="11" t="s">
        <v>18</v>
      </c>
      <c r="G117">
        <v>3259.05</v>
      </c>
      <c r="H117">
        <v>2675.12</v>
      </c>
      <c r="I117">
        <v>1365.11</v>
      </c>
      <c r="J117">
        <v>1160.02</v>
      </c>
      <c r="K117">
        <v>1093.9099000000001</v>
      </c>
      <c r="L117">
        <v>1772.22</v>
      </c>
      <c r="M117">
        <v>1904.6</v>
      </c>
      <c r="N117">
        <v>1922.31</v>
      </c>
      <c r="O117">
        <v>2289.34</v>
      </c>
      <c r="P117">
        <v>1324.77</v>
      </c>
      <c r="Q117">
        <v>1341.82</v>
      </c>
      <c r="R117">
        <v>2651.12</v>
      </c>
      <c r="S117" s="6">
        <v>22759.389899999998</v>
      </c>
    </row>
    <row r="118" spans="1:19" ht="15" x14ac:dyDescent="0.25">
      <c r="A118" s="14">
        <v>340468808</v>
      </c>
      <c r="B118" s="11" t="s">
        <v>15</v>
      </c>
      <c r="C118" s="11" t="s">
        <v>93</v>
      </c>
      <c r="D118" s="11" t="s">
        <v>19</v>
      </c>
      <c r="E118" s="11" t="s">
        <v>21</v>
      </c>
      <c r="F118" s="11" t="s">
        <v>18</v>
      </c>
      <c r="G118">
        <v>8952.52</v>
      </c>
      <c r="H118">
        <v>7334.2</v>
      </c>
      <c r="I118">
        <v>4385.82</v>
      </c>
      <c r="J118">
        <v>3892.43</v>
      </c>
      <c r="K118">
        <v>3676.27</v>
      </c>
      <c r="L118">
        <v>6191.43</v>
      </c>
      <c r="M118">
        <v>7044.31</v>
      </c>
      <c r="N118">
        <v>6982.78</v>
      </c>
      <c r="O118">
        <v>7571.06</v>
      </c>
      <c r="P118">
        <v>4297.62</v>
      </c>
      <c r="Q118">
        <v>4643.72</v>
      </c>
      <c r="R118">
        <v>8110.09</v>
      </c>
      <c r="S118" s="6">
        <v>73082.25</v>
      </c>
    </row>
    <row r="119" spans="1:19" ht="15" x14ac:dyDescent="0.25">
      <c r="A119" s="14">
        <v>340469213</v>
      </c>
      <c r="B119" s="11" t="s">
        <v>15</v>
      </c>
      <c r="C119" s="11" t="s">
        <v>83</v>
      </c>
      <c r="D119" s="11" t="s">
        <v>19</v>
      </c>
      <c r="E119" s="11" t="s">
        <v>21</v>
      </c>
      <c r="F119" s="11" t="s">
        <v>18</v>
      </c>
      <c r="G119">
        <v>5460.7999</v>
      </c>
      <c r="H119">
        <v>4924.8</v>
      </c>
      <c r="I119">
        <v>3021.98</v>
      </c>
      <c r="J119">
        <v>2636.1</v>
      </c>
      <c r="K119">
        <v>2477.16</v>
      </c>
      <c r="L119">
        <v>3800.12</v>
      </c>
      <c r="M119">
        <v>4295.8500000000004</v>
      </c>
      <c r="N119">
        <v>4583.0599000000002</v>
      </c>
      <c r="O119">
        <v>5028.67</v>
      </c>
      <c r="P119">
        <v>3047.32</v>
      </c>
      <c r="Q119">
        <v>3214.6197999999999</v>
      </c>
      <c r="R119">
        <v>5456.08</v>
      </c>
      <c r="S119" s="6">
        <v>47946.559600000001</v>
      </c>
    </row>
    <row r="120" spans="1:19" ht="15" x14ac:dyDescent="0.25">
      <c r="A120" s="14">
        <v>340470725</v>
      </c>
      <c r="B120" s="11" t="s">
        <v>15</v>
      </c>
      <c r="C120" s="11">
        <v>0</v>
      </c>
      <c r="D120" s="11" t="s">
        <v>19</v>
      </c>
      <c r="E120" s="11" t="s">
        <v>21</v>
      </c>
      <c r="F120" s="11" t="s">
        <v>25</v>
      </c>
      <c r="G120">
        <v>6221.81</v>
      </c>
      <c r="H120">
        <v>5454.1298999999999</v>
      </c>
      <c r="I120">
        <v>3340.64</v>
      </c>
      <c r="J120">
        <v>2968.9998999999998</v>
      </c>
      <c r="K120">
        <v>2894.35</v>
      </c>
      <c r="L120">
        <v>4670.75</v>
      </c>
      <c r="M120">
        <v>5246.96</v>
      </c>
      <c r="N120">
        <v>5643.3</v>
      </c>
      <c r="O120">
        <v>5997.92</v>
      </c>
      <c r="P120">
        <v>3638.3</v>
      </c>
      <c r="Q120">
        <v>3784.81</v>
      </c>
      <c r="R120">
        <v>6599</v>
      </c>
      <c r="S120" s="6">
        <v>56460.969799999999</v>
      </c>
    </row>
    <row r="121" spans="1:19" ht="15" x14ac:dyDescent="0.25">
      <c r="A121" s="14">
        <v>340473927</v>
      </c>
      <c r="B121" s="11" t="s">
        <v>15</v>
      </c>
      <c r="C121" s="11">
        <v>0</v>
      </c>
      <c r="D121" s="11" t="s">
        <v>19</v>
      </c>
      <c r="E121" s="11" t="s">
        <v>20</v>
      </c>
      <c r="F121" s="11" t="s">
        <v>18</v>
      </c>
      <c r="G121">
        <v>1906.03</v>
      </c>
      <c r="H121">
        <v>0</v>
      </c>
      <c r="I121">
        <v>353.51</v>
      </c>
      <c r="J121">
        <v>623.84</v>
      </c>
      <c r="K121">
        <v>597.25</v>
      </c>
      <c r="L121">
        <v>560.9</v>
      </c>
      <c r="M121">
        <v>610.08000000000004</v>
      </c>
      <c r="N121">
        <v>634.05999999999995</v>
      </c>
      <c r="O121">
        <v>684.5</v>
      </c>
      <c r="P121">
        <v>721.96</v>
      </c>
      <c r="Q121">
        <v>775.44</v>
      </c>
      <c r="R121">
        <v>847.21</v>
      </c>
      <c r="S121" s="6">
        <v>8314.7799999999988</v>
      </c>
    </row>
    <row r="122" spans="1:19" ht="15" x14ac:dyDescent="0.25">
      <c r="A122" s="14">
        <v>340474331</v>
      </c>
      <c r="B122" s="11" t="s">
        <v>15</v>
      </c>
      <c r="C122" s="11" t="s">
        <v>70</v>
      </c>
      <c r="D122" s="11" t="s">
        <v>19</v>
      </c>
      <c r="E122" s="11" t="s">
        <v>21</v>
      </c>
      <c r="F122" s="11" t="s">
        <v>18</v>
      </c>
      <c r="G122">
        <v>2912.14</v>
      </c>
      <c r="H122">
        <v>2346.4899999999998</v>
      </c>
      <c r="I122">
        <v>1585.1999000000001</v>
      </c>
      <c r="J122">
        <v>1499.82</v>
      </c>
      <c r="K122">
        <v>1577.69</v>
      </c>
      <c r="L122">
        <v>2024.51</v>
      </c>
      <c r="M122">
        <v>2192.5500000000002</v>
      </c>
      <c r="N122">
        <v>2706.66</v>
      </c>
      <c r="O122">
        <v>2706.7098999999998</v>
      </c>
      <c r="P122">
        <v>1371.41</v>
      </c>
      <c r="Q122">
        <v>1384.1699000000001</v>
      </c>
      <c r="R122">
        <v>2895.1</v>
      </c>
      <c r="S122" s="6">
        <v>25202.449700000001</v>
      </c>
    </row>
    <row r="123" spans="1:19" ht="15" x14ac:dyDescent="0.25">
      <c r="A123" s="14">
        <v>340475561</v>
      </c>
      <c r="B123" s="11" t="s">
        <v>15</v>
      </c>
      <c r="C123" s="11">
        <v>0</v>
      </c>
      <c r="D123" s="11" t="s">
        <v>19</v>
      </c>
      <c r="E123" s="11" t="s">
        <v>21</v>
      </c>
      <c r="F123" s="11" t="s">
        <v>18</v>
      </c>
      <c r="G123">
        <v>2047.22</v>
      </c>
      <c r="H123">
        <v>1899.3</v>
      </c>
      <c r="I123">
        <v>1119.79</v>
      </c>
      <c r="J123">
        <v>974.16</v>
      </c>
      <c r="K123">
        <v>903.33</v>
      </c>
      <c r="L123">
        <v>1467.16</v>
      </c>
      <c r="M123">
        <v>1656.53</v>
      </c>
      <c r="N123">
        <v>1739.93</v>
      </c>
      <c r="O123">
        <v>1875.7399</v>
      </c>
      <c r="P123">
        <v>1084.0999999999999</v>
      </c>
      <c r="Q123">
        <v>1057.97</v>
      </c>
      <c r="R123">
        <v>1764.34</v>
      </c>
      <c r="S123" s="6">
        <v>17589.569899999999</v>
      </c>
    </row>
    <row r="124" spans="1:19" ht="15" x14ac:dyDescent="0.25">
      <c r="A124" s="14">
        <v>340475854</v>
      </c>
      <c r="B124" s="11" t="s">
        <v>15</v>
      </c>
      <c r="C124" s="11">
        <v>0</v>
      </c>
      <c r="D124" s="11" t="s">
        <v>19</v>
      </c>
      <c r="E124" s="11" t="s">
        <v>21</v>
      </c>
      <c r="F124" s="11" t="s">
        <v>18</v>
      </c>
      <c r="G124">
        <v>4775.22</v>
      </c>
      <c r="H124">
        <v>4182.3500000000004</v>
      </c>
      <c r="I124">
        <v>2697.58</v>
      </c>
      <c r="J124">
        <v>2202.9899999999998</v>
      </c>
      <c r="K124">
        <v>2100.7399999999998</v>
      </c>
      <c r="L124">
        <v>3570.86</v>
      </c>
      <c r="M124">
        <v>3927.5599000000002</v>
      </c>
      <c r="N124">
        <v>3785.77</v>
      </c>
      <c r="O124">
        <v>4483.4998999999998</v>
      </c>
      <c r="P124">
        <v>2520.35</v>
      </c>
      <c r="Q124">
        <v>2566.87</v>
      </c>
      <c r="R124">
        <v>4385.33</v>
      </c>
      <c r="S124" s="6">
        <v>41199.1198</v>
      </c>
    </row>
    <row r="125" spans="1:19" ht="15" x14ac:dyDescent="0.25">
      <c r="A125" s="14">
        <v>340476086</v>
      </c>
      <c r="B125" s="11" t="s">
        <v>15</v>
      </c>
      <c r="C125" s="11" t="s">
        <v>271</v>
      </c>
      <c r="D125" s="11" t="s">
        <v>19</v>
      </c>
      <c r="E125" s="11" t="s">
        <v>21</v>
      </c>
      <c r="F125" s="11" t="s">
        <v>18</v>
      </c>
      <c r="G125">
        <v>1290.23</v>
      </c>
      <c r="H125">
        <v>1173.1099999999999</v>
      </c>
      <c r="I125">
        <v>857.49</v>
      </c>
      <c r="J125">
        <v>791.38</v>
      </c>
      <c r="K125">
        <v>750.69</v>
      </c>
      <c r="L125">
        <v>671.37</v>
      </c>
      <c r="M125">
        <v>825.74</v>
      </c>
      <c r="N125">
        <v>888.17</v>
      </c>
      <c r="O125">
        <v>773.84990000000005</v>
      </c>
      <c r="P125">
        <v>925.96</v>
      </c>
      <c r="Q125">
        <v>963.54</v>
      </c>
      <c r="R125">
        <v>1448.2899</v>
      </c>
      <c r="S125" s="6">
        <v>11359.819800000001</v>
      </c>
    </row>
    <row r="126" spans="1:19" ht="15" x14ac:dyDescent="0.25">
      <c r="A126" s="14">
        <v>340476416</v>
      </c>
      <c r="B126" s="11" t="s">
        <v>15</v>
      </c>
      <c r="C126" s="11" t="s">
        <v>70</v>
      </c>
      <c r="D126" s="11" t="s">
        <v>19</v>
      </c>
      <c r="E126" s="11" t="s">
        <v>20</v>
      </c>
      <c r="F126" s="11" t="s">
        <v>18</v>
      </c>
      <c r="G126">
        <v>345.38</v>
      </c>
      <c r="H126">
        <v>325.75</v>
      </c>
      <c r="I126">
        <v>364.28</v>
      </c>
      <c r="J126">
        <v>380.8</v>
      </c>
      <c r="K126">
        <v>393.5</v>
      </c>
      <c r="L126">
        <v>381.08</v>
      </c>
      <c r="M126">
        <v>398.31</v>
      </c>
      <c r="N126">
        <v>440.55</v>
      </c>
      <c r="O126">
        <v>424.25</v>
      </c>
      <c r="P126">
        <v>435.58</v>
      </c>
      <c r="Q126">
        <v>419.97</v>
      </c>
      <c r="R126">
        <v>430.23</v>
      </c>
      <c r="S126" s="6">
        <v>4739.68</v>
      </c>
    </row>
    <row r="127" spans="1:19" ht="15" x14ac:dyDescent="0.25">
      <c r="A127" s="14">
        <v>340476435</v>
      </c>
      <c r="B127" s="11" t="s">
        <v>15</v>
      </c>
      <c r="C127" s="11">
        <v>0</v>
      </c>
      <c r="D127" s="11" t="s">
        <v>19</v>
      </c>
      <c r="E127" s="11" t="s">
        <v>21</v>
      </c>
      <c r="F127" s="11" t="s">
        <v>25</v>
      </c>
      <c r="G127">
        <v>6635.33</v>
      </c>
      <c r="H127">
        <v>5745.12</v>
      </c>
      <c r="I127">
        <v>3321.99</v>
      </c>
      <c r="J127">
        <v>2952.6898999999999</v>
      </c>
      <c r="K127">
        <v>2853.94</v>
      </c>
      <c r="L127">
        <v>4744.47</v>
      </c>
      <c r="M127">
        <v>5155.87</v>
      </c>
      <c r="N127">
        <v>5553.14</v>
      </c>
      <c r="O127">
        <v>6238.18</v>
      </c>
      <c r="P127">
        <v>3566.81</v>
      </c>
      <c r="Q127">
        <v>3893.41</v>
      </c>
      <c r="R127">
        <v>6805.11</v>
      </c>
      <c r="S127" s="6">
        <v>57466.059899999993</v>
      </c>
    </row>
    <row r="128" spans="1:19" ht="15" x14ac:dyDescent="0.25">
      <c r="A128" s="14">
        <v>340476458</v>
      </c>
      <c r="B128" s="11" t="s">
        <v>15</v>
      </c>
      <c r="C128" s="11" t="s">
        <v>70</v>
      </c>
      <c r="D128" s="11" t="s">
        <v>19</v>
      </c>
      <c r="E128" s="11" t="s">
        <v>20</v>
      </c>
      <c r="F128" s="11" t="s">
        <v>18</v>
      </c>
      <c r="G128">
        <v>238.28</v>
      </c>
      <c r="H128">
        <v>230.03</v>
      </c>
      <c r="I128">
        <v>252.47</v>
      </c>
      <c r="J128">
        <v>244.33</v>
      </c>
      <c r="K128">
        <v>265.58</v>
      </c>
      <c r="L128">
        <v>261.43</v>
      </c>
      <c r="M128">
        <v>285.85000000000002</v>
      </c>
      <c r="N128">
        <v>286.38</v>
      </c>
      <c r="O128">
        <v>277.2</v>
      </c>
      <c r="P128">
        <v>287.39999999999998</v>
      </c>
      <c r="Q128">
        <v>291.60000000000002</v>
      </c>
      <c r="R128">
        <v>301.32</v>
      </c>
      <c r="S128" s="6">
        <v>3221.8700000000003</v>
      </c>
    </row>
    <row r="129" spans="1:19" ht="15" x14ac:dyDescent="0.25">
      <c r="A129" s="14">
        <v>340477773</v>
      </c>
      <c r="B129" s="11" t="s">
        <v>15</v>
      </c>
      <c r="C129" s="11">
        <v>0</v>
      </c>
      <c r="D129" s="11" t="s">
        <v>19</v>
      </c>
      <c r="E129" s="11" t="s">
        <v>21</v>
      </c>
      <c r="F129" s="11" t="s">
        <v>25</v>
      </c>
      <c r="G129">
        <v>8184.4598999999998</v>
      </c>
      <c r="H129">
        <v>7370.11</v>
      </c>
      <c r="I129">
        <v>4392.3698999999997</v>
      </c>
      <c r="J129">
        <v>3447.62</v>
      </c>
      <c r="K129">
        <v>3546.98</v>
      </c>
      <c r="L129">
        <v>6541.4</v>
      </c>
      <c r="M129">
        <v>7390.53</v>
      </c>
      <c r="N129">
        <v>6868.68</v>
      </c>
      <c r="O129">
        <v>8684.66</v>
      </c>
      <c r="P129">
        <v>3451.21</v>
      </c>
      <c r="Q129">
        <v>3784.71</v>
      </c>
      <c r="R129">
        <v>3997.25</v>
      </c>
      <c r="S129" s="6">
        <v>67659.979800000001</v>
      </c>
    </row>
    <row r="130" spans="1:19" ht="15" x14ac:dyDescent="0.25">
      <c r="A130" s="14">
        <v>340478454</v>
      </c>
      <c r="B130" s="11" t="s">
        <v>15</v>
      </c>
      <c r="C130" s="11" t="s">
        <v>75</v>
      </c>
      <c r="D130" s="11" t="s">
        <v>19</v>
      </c>
      <c r="E130" s="11" t="s">
        <v>21</v>
      </c>
      <c r="F130" s="11" t="s">
        <v>18</v>
      </c>
      <c r="G130">
        <v>1030.1600000000001</v>
      </c>
      <c r="H130">
        <v>1147.3800000000001</v>
      </c>
      <c r="I130">
        <v>687.51</v>
      </c>
      <c r="J130">
        <v>628.35</v>
      </c>
      <c r="K130">
        <v>557.9</v>
      </c>
      <c r="L130">
        <v>985.71990000000005</v>
      </c>
      <c r="M130">
        <v>1139.2299</v>
      </c>
      <c r="N130">
        <v>1176.77</v>
      </c>
      <c r="O130">
        <v>1228.3699999999999</v>
      </c>
      <c r="P130">
        <v>639.1</v>
      </c>
      <c r="Q130">
        <v>657.21</v>
      </c>
      <c r="R130">
        <v>1048.7899</v>
      </c>
      <c r="S130" s="6">
        <v>10926.489700000002</v>
      </c>
    </row>
    <row r="131" spans="1:19" ht="15" x14ac:dyDescent="0.25">
      <c r="A131" s="14">
        <v>340478671</v>
      </c>
      <c r="B131" s="11" t="s">
        <v>15</v>
      </c>
      <c r="C131" s="11" t="s">
        <v>75</v>
      </c>
      <c r="D131" s="11" t="s">
        <v>19</v>
      </c>
      <c r="E131" s="11" t="s">
        <v>21</v>
      </c>
      <c r="F131" s="11" t="s">
        <v>25</v>
      </c>
      <c r="G131">
        <v>3697.0099</v>
      </c>
      <c r="H131">
        <v>3352.22</v>
      </c>
      <c r="I131">
        <v>2731.32</v>
      </c>
      <c r="J131">
        <v>2383.9</v>
      </c>
      <c r="K131">
        <v>2287.02</v>
      </c>
      <c r="L131">
        <v>2241.3199</v>
      </c>
      <c r="M131">
        <v>2994.45</v>
      </c>
      <c r="N131">
        <v>3188.89</v>
      </c>
      <c r="O131">
        <v>2218.36</v>
      </c>
      <c r="P131">
        <v>2550.0500000000002</v>
      </c>
      <c r="Q131">
        <v>2676.09</v>
      </c>
      <c r="R131">
        <v>3854.21</v>
      </c>
      <c r="S131" s="6">
        <v>34174.839800000002</v>
      </c>
    </row>
    <row r="132" spans="1:19" ht="15" x14ac:dyDescent="0.25">
      <c r="A132" s="14">
        <v>340478996</v>
      </c>
      <c r="B132" s="11" t="s">
        <v>15</v>
      </c>
      <c r="C132" s="11">
        <v>0</v>
      </c>
      <c r="D132" s="11" t="s">
        <v>19</v>
      </c>
      <c r="E132" s="11" t="s">
        <v>21</v>
      </c>
      <c r="F132" s="11" t="s">
        <v>18</v>
      </c>
      <c r="G132">
        <v>3134.9998999999998</v>
      </c>
      <c r="H132">
        <v>2190.36</v>
      </c>
      <c r="I132">
        <v>1778.93</v>
      </c>
      <c r="J132">
        <v>2635.9099000000001</v>
      </c>
      <c r="K132">
        <v>3644.0699</v>
      </c>
      <c r="L132">
        <v>7092.83</v>
      </c>
      <c r="M132">
        <v>8856.8498999999993</v>
      </c>
      <c r="N132">
        <v>7917.26</v>
      </c>
      <c r="O132">
        <v>8164.4198999999999</v>
      </c>
      <c r="P132">
        <v>2979.0898000000002</v>
      </c>
      <c r="Q132">
        <v>2613.3200000000002</v>
      </c>
      <c r="R132">
        <v>2333.3899000000001</v>
      </c>
      <c r="S132" s="6">
        <v>53341.429200000006</v>
      </c>
    </row>
    <row r="133" spans="1:19" ht="15" x14ac:dyDescent="0.25">
      <c r="A133" s="14">
        <v>340479217</v>
      </c>
      <c r="B133" s="11" t="s">
        <v>15</v>
      </c>
      <c r="C133" s="11">
        <v>0</v>
      </c>
      <c r="D133" s="11" t="s">
        <v>19</v>
      </c>
      <c r="E133" s="11" t="s">
        <v>21</v>
      </c>
      <c r="F133" s="11" t="s">
        <v>25</v>
      </c>
      <c r="G133">
        <v>1062.23</v>
      </c>
      <c r="H133">
        <v>1115.8900000000001</v>
      </c>
      <c r="I133">
        <v>767.66989999999998</v>
      </c>
      <c r="J133">
        <v>1100.6600000000001</v>
      </c>
      <c r="K133">
        <v>1734.76</v>
      </c>
      <c r="L133">
        <v>3501.89</v>
      </c>
      <c r="M133">
        <v>2996.71</v>
      </c>
      <c r="N133">
        <v>3740.8398999999999</v>
      </c>
      <c r="O133">
        <v>3677.68</v>
      </c>
      <c r="P133">
        <v>1714.17</v>
      </c>
      <c r="Q133">
        <v>1388.9299000000001</v>
      </c>
      <c r="R133">
        <v>1375.9299000000001</v>
      </c>
      <c r="S133" s="6">
        <v>24177.359599999996</v>
      </c>
    </row>
    <row r="134" spans="1:19" ht="15" x14ac:dyDescent="0.25">
      <c r="A134" s="14">
        <v>340479532</v>
      </c>
      <c r="B134" s="11" t="s">
        <v>15</v>
      </c>
      <c r="C134" s="11" t="s">
        <v>75</v>
      </c>
      <c r="D134" s="11" t="s">
        <v>19</v>
      </c>
      <c r="E134" s="11" t="s">
        <v>21</v>
      </c>
      <c r="F134" s="11" t="s">
        <v>18</v>
      </c>
      <c r="G134">
        <v>6595.82</v>
      </c>
      <c r="H134">
        <v>5857.21</v>
      </c>
      <c r="I134">
        <v>3476.75</v>
      </c>
      <c r="J134">
        <v>2962.9198999999999</v>
      </c>
      <c r="K134">
        <v>2825.82</v>
      </c>
      <c r="L134">
        <v>4642.42</v>
      </c>
      <c r="M134">
        <v>4779.8</v>
      </c>
      <c r="N134">
        <v>3673.68</v>
      </c>
      <c r="O134">
        <v>4092.6</v>
      </c>
      <c r="P134">
        <v>2345.11</v>
      </c>
      <c r="Q134">
        <v>2357.2800000000002</v>
      </c>
      <c r="R134">
        <v>4046.01</v>
      </c>
      <c r="S134" s="6">
        <v>47655.419899999994</v>
      </c>
    </row>
    <row r="135" spans="1:19" ht="15" x14ac:dyDescent="0.25">
      <c r="A135" s="14">
        <v>340481069</v>
      </c>
      <c r="B135" s="11" t="s">
        <v>15</v>
      </c>
      <c r="C135" s="11">
        <v>0</v>
      </c>
      <c r="D135" s="11" t="s">
        <v>19</v>
      </c>
      <c r="E135" s="11" t="s">
        <v>21</v>
      </c>
      <c r="F135" s="11" t="s">
        <v>25</v>
      </c>
      <c r="G135">
        <v>6521.65</v>
      </c>
      <c r="H135">
        <v>5409.38</v>
      </c>
      <c r="I135">
        <v>4025.33</v>
      </c>
      <c r="J135">
        <v>3540.92</v>
      </c>
      <c r="K135">
        <v>3395.1498999999999</v>
      </c>
      <c r="L135">
        <v>3101.23</v>
      </c>
      <c r="M135">
        <v>3824.05</v>
      </c>
      <c r="N135">
        <v>4106.4799999999996</v>
      </c>
      <c r="O135">
        <v>3484.8598999999999</v>
      </c>
      <c r="P135">
        <v>3918.19</v>
      </c>
      <c r="Q135">
        <v>4047.91</v>
      </c>
      <c r="R135">
        <v>6275.1</v>
      </c>
      <c r="S135" s="6">
        <v>51650.249799999998</v>
      </c>
    </row>
    <row r="136" spans="1:19" ht="15" x14ac:dyDescent="0.25">
      <c r="A136" s="14">
        <v>340481106</v>
      </c>
      <c r="B136" s="11" t="s">
        <v>15</v>
      </c>
      <c r="C136" s="11" t="s">
        <v>70</v>
      </c>
      <c r="D136" s="11" t="s">
        <v>19</v>
      </c>
      <c r="E136" s="11" t="s">
        <v>21</v>
      </c>
      <c r="F136" s="11" t="s">
        <v>18</v>
      </c>
      <c r="G136">
        <v>316.86</v>
      </c>
      <c r="H136">
        <v>298.89</v>
      </c>
      <c r="I136">
        <v>230.98990000000001</v>
      </c>
      <c r="J136">
        <v>235.9299</v>
      </c>
      <c r="K136">
        <v>255.97</v>
      </c>
      <c r="L136">
        <v>409.18</v>
      </c>
      <c r="M136">
        <v>439.53</v>
      </c>
      <c r="N136">
        <v>430.18</v>
      </c>
      <c r="O136">
        <v>432</v>
      </c>
      <c r="P136">
        <v>269.64</v>
      </c>
      <c r="Q136">
        <v>261.79000000000002</v>
      </c>
      <c r="R136">
        <v>342.65989999999999</v>
      </c>
      <c r="S136" s="6">
        <v>3923.6196999999997</v>
      </c>
    </row>
    <row r="137" spans="1:19" ht="15" x14ac:dyDescent="0.25">
      <c r="A137" s="14">
        <v>340481145</v>
      </c>
      <c r="B137" s="11" t="s">
        <v>15</v>
      </c>
      <c r="C137" s="11">
        <v>0</v>
      </c>
      <c r="D137" s="11" t="s">
        <v>19</v>
      </c>
      <c r="E137" s="11" t="s">
        <v>21</v>
      </c>
      <c r="F137" s="11" t="s">
        <v>25</v>
      </c>
      <c r="G137">
        <v>17440.09</v>
      </c>
      <c r="H137">
        <v>15733.4498</v>
      </c>
      <c r="I137">
        <v>11374.399799999999</v>
      </c>
      <c r="J137">
        <v>9584.44</v>
      </c>
      <c r="K137">
        <v>17274.9699</v>
      </c>
      <c r="L137">
        <v>32820.730000000003</v>
      </c>
      <c r="M137">
        <v>23743.01</v>
      </c>
      <c r="N137">
        <v>20027.59</v>
      </c>
      <c r="O137">
        <v>40973.949999999997</v>
      </c>
      <c r="P137">
        <v>12898.3799</v>
      </c>
      <c r="Q137">
        <v>13775.49</v>
      </c>
      <c r="R137">
        <v>17413.369900000002</v>
      </c>
      <c r="S137" s="6">
        <v>233059.86929999996</v>
      </c>
    </row>
    <row r="138" spans="1:19" ht="15" x14ac:dyDescent="0.25">
      <c r="A138" s="14">
        <v>340481176</v>
      </c>
      <c r="B138" s="11" t="s">
        <v>15</v>
      </c>
      <c r="C138" s="11">
        <v>0</v>
      </c>
      <c r="D138" s="11" t="s">
        <v>19</v>
      </c>
      <c r="E138" s="11" t="s">
        <v>21</v>
      </c>
      <c r="F138" s="11" t="s">
        <v>18</v>
      </c>
      <c r="G138">
        <v>5742.94</v>
      </c>
      <c r="H138">
        <v>5074.84</v>
      </c>
      <c r="I138">
        <v>3815.64</v>
      </c>
      <c r="J138">
        <v>3627.65</v>
      </c>
      <c r="K138">
        <v>3406.58</v>
      </c>
      <c r="L138">
        <v>3178.4998999999998</v>
      </c>
      <c r="M138">
        <v>4200.13</v>
      </c>
      <c r="N138">
        <v>4438.8</v>
      </c>
      <c r="O138">
        <v>3693.33</v>
      </c>
      <c r="P138">
        <v>3409.95</v>
      </c>
      <c r="Q138">
        <v>4072.87</v>
      </c>
      <c r="R138">
        <v>7073.44</v>
      </c>
      <c r="S138" s="6">
        <v>51734.669900000008</v>
      </c>
    </row>
    <row r="139" spans="1:19" ht="15" x14ac:dyDescent="0.25">
      <c r="A139" s="14">
        <v>340482249</v>
      </c>
      <c r="B139" s="11" t="s">
        <v>15</v>
      </c>
      <c r="C139" s="11" t="s">
        <v>75</v>
      </c>
      <c r="D139" s="11" t="s">
        <v>19</v>
      </c>
      <c r="E139" s="11" t="s">
        <v>21</v>
      </c>
      <c r="F139" s="11" t="s">
        <v>18</v>
      </c>
      <c r="G139">
        <v>5438.79</v>
      </c>
      <c r="H139">
        <v>4779.83</v>
      </c>
      <c r="I139">
        <v>3291.3398000000002</v>
      </c>
      <c r="J139">
        <v>2855.51</v>
      </c>
      <c r="K139">
        <v>2698.76</v>
      </c>
      <c r="L139">
        <v>2484.9299999999998</v>
      </c>
      <c r="M139">
        <v>3255.2799</v>
      </c>
      <c r="N139">
        <v>2904.52</v>
      </c>
      <c r="O139">
        <v>2441.6</v>
      </c>
      <c r="P139">
        <v>2472.19</v>
      </c>
      <c r="Q139">
        <v>2741.2</v>
      </c>
      <c r="R139">
        <v>3784.82</v>
      </c>
      <c r="S139" s="6">
        <v>39148.769699999997</v>
      </c>
    </row>
    <row r="140" spans="1:19" ht="15" x14ac:dyDescent="0.25">
      <c r="A140" s="14">
        <v>340482314</v>
      </c>
      <c r="B140" s="11" t="s">
        <v>15</v>
      </c>
      <c r="C140" s="11" t="s">
        <v>95</v>
      </c>
      <c r="D140" s="11" t="s">
        <v>19</v>
      </c>
      <c r="E140" s="11" t="s">
        <v>20</v>
      </c>
      <c r="F140" s="11" t="s">
        <v>18</v>
      </c>
      <c r="G140">
        <v>73.91</v>
      </c>
      <c r="H140">
        <v>116.38</v>
      </c>
      <c r="I140">
        <v>282.08</v>
      </c>
      <c r="J140">
        <v>796.12</v>
      </c>
      <c r="K140">
        <v>822.66</v>
      </c>
      <c r="L140">
        <v>818.74</v>
      </c>
      <c r="M140">
        <v>847.7</v>
      </c>
      <c r="N140">
        <v>908.37</v>
      </c>
      <c r="O140">
        <v>870.12</v>
      </c>
      <c r="P140">
        <v>882.23</v>
      </c>
      <c r="Q140">
        <v>755.75</v>
      </c>
      <c r="R140">
        <v>544.6</v>
      </c>
      <c r="S140" s="6">
        <v>7718.66</v>
      </c>
    </row>
    <row r="141" spans="1:19" ht="15" x14ac:dyDescent="0.25">
      <c r="A141" s="14">
        <v>340482800</v>
      </c>
      <c r="B141" s="11" t="s">
        <v>15</v>
      </c>
      <c r="C141" s="11" t="s">
        <v>75</v>
      </c>
      <c r="D141" s="11" t="s">
        <v>19</v>
      </c>
      <c r="E141" s="11" t="s">
        <v>21</v>
      </c>
      <c r="F141" s="11" t="s">
        <v>18</v>
      </c>
      <c r="G141">
        <v>5208.1000000000004</v>
      </c>
      <c r="H141">
        <v>5540.47</v>
      </c>
      <c r="I141">
        <v>3550.9699000000001</v>
      </c>
      <c r="J141">
        <v>3363.91</v>
      </c>
      <c r="K141">
        <v>3133.15</v>
      </c>
      <c r="L141">
        <v>4960.76</v>
      </c>
      <c r="M141">
        <v>5846.77</v>
      </c>
      <c r="N141">
        <v>5632.48</v>
      </c>
      <c r="O141">
        <v>6624.07</v>
      </c>
      <c r="P141">
        <v>4050.61</v>
      </c>
      <c r="Q141">
        <v>4090.69</v>
      </c>
      <c r="R141">
        <v>6902.08</v>
      </c>
      <c r="S141" s="6">
        <v>58904.059900000007</v>
      </c>
    </row>
    <row r="142" spans="1:19" ht="15" x14ac:dyDescent="0.25">
      <c r="A142" s="14">
        <v>340482853</v>
      </c>
      <c r="B142" s="11" t="s">
        <v>15</v>
      </c>
      <c r="C142" s="11" t="s">
        <v>96</v>
      </c>
      <c r="D142" s="11" t="s">
        <v>19</v>
      </c>
      <c r="E142" s="11" t="s">
        <v>21</v>
      </c>
      <c r="F142" s="11" t="s">
        <v>25</v>
      </c>
      <c r="G142">
        <v>8636.7999999999993</v>
      </c>
      <c r="H142">
        <v>7794.49</v>
      </c>
      <c r="I142">
        <v>5617.95</v>
      </c>
      <c r="J142">
        <v>4978.59</v>
      </c>
      <c r="K142">
        <v>4896.99</v>
      </c>
      <c r="L142">
        <v>4325.8599999999997</v>
      </c>
      <c r="M142">
        <v>6011.04</v>
      </c>
      <c r="N142">
        <v>6311.0398999999998</v>
      </c>
      <c r="O142">
        <v>5040.43</v>
      </c>
      <c r="P142">
        <v>5049.4399999999996</v>
      </c>
      <c r="Q142">
        <v>5847.19</v>
      </c>
      <c r="R142">
        <v>8638.82</v>
      </c>
      <c r="S142" s="6">
        <v>73148.639900000009</v>
      </c>
    </row>
    <row r="143" spans="1:19" ht="15" x14ac:dyDescent="0.25">
      <c r="A143" s="14">
        <v>340483894</v>
      </c>
      <c r="B143" s="11" t="s">
        <v>15</v>
      </c>
      <c r="C143" s="11">
        <v>0</v>
      </c>
      <c r="D143" s="11" t="s">
        <v>19</v>
      </c>
      <c r="E143" s="11" t="s">
        <v>21</v>
      </c>
      <c r="F143" s="11" t="s">
        <v>18</v>
      </c>
      <c r="G143">
        <v>204.49</v>
      </c>
      <c r="H143">
        <v>195.12</v>
      </c>
      <c r="I143">
        <v>140.91</v>
      </c>
      <c r="J143">
        <v>131</v>
      </c>
      <c r="K143">
        <v>135.06</v>
      </c>
      <c r="L143">
        <v>235.00989999999999</v>
      </c>
      <c r="M143">
        <v>287.19</v>
      </c>
      <c r="N143">
        <v>279.18</v>
      </c>
      <c r="O143">
        <v>274.4699</v>
      </c>
      <c r="P143">
        <v>152.25</v>
      </c>
      <c r="Q143">
        <v>146.91999999999999</v>
      </c>
      <c r="R143">
        <v>214.26</v>
      </c>
      <c r="S143" s="6">
        <v>2395.8598000000002</v>
      </c>
    </row>
    <row r="144" spans="1:19" ht="15" x14ac:dyDescent="0.25">
      <c r="A144" s="14">
        <v>340484294</v>
      </c>
      <c r="B144" s="11" t="s">
        <v>15</v>
      </c>
      <c r="C144" s="11" t="s">
        <v>70</v>
      </c>
      <c r="D144" s="11" t="s">
        <v>19</v>
      </c>
      <c r="E144" s="11" t="s">
        <v>21</v>
      </c>
      <c r="F144" s="11" t="s">
        <v>18</v>
      </c>
      <c r="G144">
        <v>460.85</v>
      </c>
      <c r="H144">
        <v>427.53</v>
      </c>
      <c r="I144">
        <v>305.26</v>
      </c>
      <c r="J144">
        <v>282.93</v>
      </c>
      <c r="K144">
        <v>299.55</v>
      </c>
      <c r="L144">
        <v>480.51</v>
      </c>
      <c r="M144">
        <v>535.2799</v>
      </c>
      <c r="N144">
        <v>539.91</v>
      </c>
      <c r="O144">
        <v>566.07000000000005</v>
      </c>
      <c r="P144">
        <v>310.83</v>
      </c>
      <c r="Q144">
        <v>343.42989999999998</v>
      </c>
      <c r="R144">
        <v>525.25</v>
      </c>
      <c r="S144" s="6">
        <v>5077.3998000000001</v>
      </c>
    </row>
    <row r="145" spans="1:19" ht="15" x14ac:dyDescent="0.25">
      <c r="A145" s="14">
        <v>340485073</v>
      </c>
      <c r="B145" s="11" t="s">
        <v>15</v>
      </c>
      <c r="C145" s="11" t="s">
        <v>265</v>
      </c>
      <c r="D145" s="11" t="s">
        <v>19</v>
      </c>
      <c r="E145" s="11" t="s">
        <v>21</v>
      </c>
      <c r="F145" s="11" t="s">
        <v>25</v>
      </c>
      <c r="G145">
        <v>8691.8799999999992</v>
      </c>
      <c r="H145">
        <v>7719.61</v>
      </c>
      <c r="I145">
        <v>5999.4697999999999</v>
      </c>
      <c r="J145">
        <v>4929.05</v>
      </c>
      <c r="K145">
        <v>10074.75</v>
      </c>
      <c r="L145">
        <v>22490.39</v>
      </c>
      <c r="M145">
        <v>17955.5399</v>
      </c>
      <c r="N145">
        <v>13391.71</v>
      </c>
      <c r="O145">
        <v>22719.89</v>
      </c>
      <c r="P145">
        <v>6801.29</v>
      </c>
      <c r="Q145">
        <v>7322.5</v>
      </c>
      <c r="R145">
        <v>7774.63</v>
      </c>
      <c r="S145" s="6">
        <v>135870.70970000001</v>
      </c>
    </row>
    <row r="146" spans="1:19" ht="15" x14ac:dyDescent="0.25">
      <c r="A146" s="14">
        <v>340485116</v>
      </c>
      <c r="B146" s="11" t="s">
        <v>15</v>
      </c>
      <c r="C146" s="11">
        <v>0</v>
      </c>
      <c r="D146" s="11" t="s">
        <v>19</v>
      </c>
      <c r="E146" s="11" t="s">
        <v>21</v>
      </c>
      <c r="F146" s="11" t="s">
        <v>25</v>
      </c>
      <c r="G146">
        <v>2599.92</v>
      </c>
      <c r="H146">
        <v>2608.91</v>
      </c>
      <c r="I146">
        <v>1572.01</v>
      </c>
      <c r="J146">
        <v>1673.16</v>
      </c>
      <c r="K146">
        <v>2488.4</v>
      </c>
      <c r="L146">
        <v>4360.6799000000001</v>
      </c>
      <c r="M146">
        <v>6229.68</v>
      </c>
      <c r="N146">
        <v>4451.7</v>
      </c>
      <c r="O146">
        <v>6921.67</v>
      </c>
      <c r="P146">
        <v>2076.36</v>
      </c>
      <c r="Q146">
        <v>1759.86</v>
      </c>
      <c r="R146">
        <v>2356.19</v>
      </c>
      <c r="S146" s="6">
        <v>39098.539900000003</v>
      </c>
    </row>
    <row r="147" spans="1:19" ht="15" x14ac:dyDescent="0.25">
      <c r="A147" s="14">
        <v>340485613</v>
      </c>
      <c r="B147" s="11" t="s">
        <v>15</v>
      </c>
      <c r="C147" s="11" t="s">
        <v>75</v>
      </c>
      <c r="D147" s="11" t="s">
        <v>19</v>
      </c>
      <c r="E147" s="11" t="s">
        <v>21</v>
      </c>
      <c r="F147" s="11" t="s">
        <v>18</v>
      </c>
      <c r="G147">
        <v>4438.0600000000004</v>
      </c>
      <c r="H147">
        <v>3899.69</v>
      </c>
      <c r="I147">
        <v>2333.0300000000002</v>
      </c>
      <c r="J147">
        <v>2252.9299999999998</v>
      </c>
      <c r="K147">
        <v>2397.98</v>
      </c>
      <c r="L147">
        <v>4537.7799000000005</v>
      </c>
      <c r="M147">
        <v>5494.6298999999999</v>
      </c>
      <c r="N147">
        <v>5275.8398999999999</v>
      </c>
      <c r="O147">
        <v>5279.64</v>
      </c>
      <c r="P147">
        <v>2269.94</v>
      </c>
      <c r="Q147">
        <v>1987.75</v>
      </c>
      <c r="R147">
        <v>2885.26</v>
      </c>
      <c r="S147" s="6">
        <v>43052.529700000006</v>
      </c>
    </row>
    <row r="148" spans="1:19" ht="15" x14ac:dyDescent="0.25">
      <c r="A148" s="14">
        <v>340485908</v>
      </c>
      <c r="B148" s="11" t="s">
        <v>15</v>
      </c>
      <c r="C148" s="11" t="s">
        <v>272</v>
      </c>
      <c r="D148" s="11" t="s">
        <v>19</v>
      </c>
      <c r="E148" s="11" t="s">
        <v>21</v>
      </c>
      <c r="F148" s="11" t="s">
        <v>18</v>
      </c>
      <c r="G148">
        <v>10432.61</v>
      </c>
      <c r="H148">
        <v>8826.59</v>
      </c>
      <c r="I148">
        <v>5297.18</v>
      </c>
      <c r="J148">
        <v>4609.9399999999996</v>
      </c>
      <c r="K148">
        <v>4913.2299000000003</v>
      </c>
      <c r="L148">
        <v>8613.9699000000001</v>
      </c>
      <c r="M148">
        <v>9518.2099999999991</v>
      </c>
      <c r="N148">
        <v>9153.17</v>
      </c>
      <c r="O148">
        <v>9133.8700000000008</v>
      </c>
      <c r="P148">
        <v>4777.7700000000004</v>
      </c>
      <c r="Q148">
        <v>4791.6899000000003</v>
      </c>
      <c r="R148">
        <v>9603.1399000000001</v>
      </c>
      <c r="S148" s="6">
        <v>89671.369599999991</v>
      </c>
    </row>
    <row r="149" spans="1:19" ht="15" x14ac:dyDescent="0.25">
      <c r="A149" s="14">
        <v>340486433</v>
      </c>
      <c r="B149" s="11" t="s">
        <v>15</v>
      </c>
      <c r="C149" s="11" t="s">
        <v>17</v>
      </c>
      <c r="D149" s="11" t="s">
        <v>19</v>
      </c>
      <c r="E149" s="11" t="s">
        <v>20</v>
      </c>
      <c r="F149" s="11" t="s">
        <v>18</v>
      </c>
      <c r="G149">
        <v>268.55</v>
      </c>
      <c r="H149">
        <v>242.34</v>
      </c>
      <c r="I149">
        <v>237.17</v>
      </c>
      <c r="J149">
        <v>225.44</v>
      </c>
      <c r="K149">
        <v>356.04</v>
      </c>
      <c r="L149">
        <v>419.78</v>
      </c>
      <c r="M149">
        <v>218.66</v>
      </c>
      <c r="N149">
        <v>177.21</v>
      </c>
      <c r="O149">
        <v>363.79</v>
      </c>
      <c r="P149">
        <v>375.92</v>
      </c>
      <c r="Q149">
        <v>297.98</v>
      </c>
      <c r="R149">
        <v>300.35000000000002</v>
      </c>
      <c r="S149" s="6">
        <v>3483.23</v>
      </c>
    </row>
    <row r="150" spans="1:19" ht="15" x14ac:dyDescent="0.25">
      <c r="A150" s="14">
        <v>340488439</v>
      </c>
      <c r="B150" s="11" t="s">
        <v>15</v>
      </c>
      <c r="C150" s="11" t="s">
        <v>273</v>
      </c>
      <c r="D150" s="11" t="s">
        <v>19</v>
      </c>
      <c r="E150" s="11" t="s">
        <v>21</v>
      </c>
      <c r="F150" s="11" t="s">
        <v>18</v>
      </c>
      <c r="G150">
        <v>4403.05</v>
      </c>
      <c r="H150">
        <v>3873.32</v>
      </c>
      <c r="I150">
        <v>2543.9299000000001</v>
      </c>
      <c r="J150">
        <v>2396.63</v>
      </c>
      <c r="K150">
        <v>2445.96</v>
      </c>
      <c r="L150">
        <v>3479.1698999999999</v>
      </c>
      <c r="M150">
        <v>3646.69</v>
      </c>
      <c r="N150">
        <v>3760.09</v>
      </c>
      <c r="O150">
        <v>4400.24</v>
      </c>
      <c r="P150">
        <v>2566.5999000000002</v>
      </c>
      <c r="Q150">
        <v>2837.7199000000001</v>
      </c>
      <c r="R150">
        <v>5023.0600000000004</v>
      </c>
      <c r="S150" s="6">
        <v>41376.459600000002</v>
      </c>
    </row>
    <row r="151" spans="1:19" ht="15" x14ac:dyDescent="0.25">
      <c r="A151" s="14">
        <v>340488855</v>
      </c>
      <c r="B151" s="11" t="s">
        <v>15</v>
      </c>
      <c r="C151" s="11">
        <v>0</v>
      </c>
      <c r="D151" s="11" t="s">
        <v>19</v>
      </c>
      <c r="E151" s="11" t="s">
        <v>21</v>
      </c>
      <c r="F151" s="11" t="s">
        <v>25</v>
      </c>
      <c r="G151">
        <v>15333.6199</v>
      </c>
      <c r="H151">
        <v>13869.5599</v>
      </c>
      <c r="I151">
        <v>11082.8199</v>
      </c>
      <c r="J151">
        <v>10542.53</v>
      </c>
      <c r="K151">
        <v>15425.46</v>
      </c>
      <c r="L151">
        <v>31918.19</v>
      </c>
      <c r="M151">
        <v>34203.96</v>
      </c>
      <c r="N151">
        <v>26593.09</v>
      </c>
      <c r="O151">
        <v>33877.22</v>
      </c>
      <c r="P151">
        <v>13261.29</v>
      </c>
      <c r="Q151">
        <v>14332.1499</v>
      </c>
      <c r="R151">
        <v>15942.58</v>
      </c>
      <c r="S151" s="6">
        <v>236382.46959999998</v>
      </c>
    </row>
    <row r="152" spans="1:19" ht="15" x14ac:dyDescent="0.25">
      <c r="A152" s="14">
        <v>340489118</v>
      </c>
      <c r="B152" s="11" t="s">
        <v>15</v>
      </c>
      <c r="C152" s="11" t="s">
        <v>45</v>
      </c>
      <c r="D152" s="11" t="s">
        <v>19</v>
      </c>
      <c r="E152" s="11" t="s">
        <v>21</v>
      </c>
      <c r="F152" s="11" t="s">
        <v>25</v>
      </c>
      <c r="G152">
        <v>22337.54</v>
      </c>
      <c r="H152">
        <v>21933.8</v>
      </c>
      <c r="I152">
        <v>15235.52</v>
      </c>
      <c r="J152">
        <v>14429.999900000001</v>
      </c>
      <c r="K152">
        <v>14162.2</v>
      </c>
      <c r="L152">
        <v>20137.59</v>
      </c>
      <c r="M152">
        <v>20779.159899999999</v>
      </c>
      <c r="N152">
        <v>19147.43</v>
      </c>
      <c r="O152">
        <v>19255.03</v>
      </c>
      <c r="P152">
        <v>12607.49</v>
      </c>
      <c r="Q152">
        <v>14497.76</v>
      </c>
      <c r="R152">
        <v>22917.179899999999</v>
      </c>
      <c r="S152" s="6">
        <v>217440.69969999997</v>
      </c>
    </row>
    <row r="153" spans="1:19" ht="15" x14ac:dyDescent="0.25">
      <c r="A153" s="14">
        <v>340489285</v>
      </c>
      <c r="B153" s="11" t="s">
        <v>15</v>
      </c>
      <c r="C153" s="11" t="s">
        <v>75</v>
      </c>
      <c r="D153" s="11" t="s">
        <v>19</v>
      </c>
      <c r="E153" s="11" t="s">
        <v>21</v>
      </c>
      <c r="F153" s="11" t="s">
        <v>18</v>
      </c>
      <c r="G153">
        <v>9227.7000000000007</v>
      </c>
      <c r="H153">
        <v>8180.5</v>
      </c>
      <c r="I153">
        <v>4875.4598999999998</v>
      </c>
      <c r="J153">
        <v>4426.99</v>
      </c>
      <c r="K153">
        <v>4109.3500000000004</v>
      </c>
      <c r="L153">
        <v>6631.12</v>
      </c>
      <c r="M153">
        <v>7616.7</v>
      </c>
      <c r="N153">
        <v>8052.21</v>
      </c>
      <c r="O153">
        <v>8917.8799999999992</v>
      </c>
      <c r="P153">
        <v>5294.55</v>
      </c>
      <c r="Q153">
        <v>5405.69</v>
      </c>
      <c r="R153">
        <v>9342.56</v>
      </c>
      <c r="S153" s="6">
        <v>82080.709899999987</v>
      </c>
    </row>
    <row r="154" spans="1:19" ht="15" x14ac:dyDescent="0.25">
      <c r="A154" s="14">
        <v>340491845</v>
      </c>
      <c r="B154" s="11" t="s">
        <v>15</v>
      </c>
      <c r="C154" s="11">
        <v>0</v>
      </c>
      <c r="D154" s="11" t="s">
        <v>19</v>
      </c>
      <c r="E154" s="11" t="s">
        <v>21</v>
      </c>
      <c r="F154" s="11" t="s">
        <v>25</v>
      </c>
      <c r="G154">
        <v>13733.71</v>
      </c>
      <c r="H154">
        <v>12484.84</v>
      </c>
      <c r="I154">
        <v>9348.0300000000007</v>
      </c>
      <c r="J154">
        <v>7897.21</v>
      </c>
      <c r="K154">
        <v>15514.57</v>
      </c>
      <c r="L154">
        <v>26294.02</v>
      </c>
      <c r="M154">
        <v>29772.509900000001</v>
      </c>
      <c r="N154">
        <v>17327.310000000001</v>
      </c>
      <c r="O154">
        <v>30778.22</v>
      </c>
      <c r="P154">
        <v>9015.3798999999999</v>
      </c>
      <c r="Q154">
        <v>11743.34</v>
      </c>
      <c r="R154">
        <v>13174.02</v>
      </c>
      <c r="S154" s="6">
        <v>197083.15979999999</v>
      </c>
    </row>
    <row r="155" spans="1:19" ht="15" x14ac:dyDescent="0.25">
      <c r="A155" s="14">
        <v>340492491</v>
      </c>
      <c r="B155" s="11" t="s">
        <v>15</v>
      </c>
      <c r="C155" s="11" t="s">
        <v>17</v>
      </c>
      <c r="D155" s="11" t="s">
        <v>19</v>
      </c>
      <c r="E155" s="11" t="s">
        <v>21</v>
      </c>
      <c r="F155" s="11" t="s">
        <v>18</v>
      </c>
      <c r="G155">
        <v>1397.76</v>
      </c>
      <c r="H155">
        <v>1357.3199</v>
      </c>
      <c r="I155">
        <v>1017.17</v>
      </c>
      <c r="J155">
        <v>785.7</v>
      </c>
      <c r="K155">
        <v>1875.3698999999999</v>
      </c>
      <c r="L155">
        <v>3828.03</v>
      </c>
      <c r="M155">
        <v>3032.66</v>
      </c>
      <c r="N155">
        <v>1079.3</v>
      </c>
      <c r="O155">
        <v>4342.25</v>
      </c>
      <c r="P155">
        <v>1199.56</v>
      </c>
      <c r="Q155">
        <v>1396.6</v>
      </c>
      <c r="R155">
        <v>1512.59</v>
      </c>
      <c r="S155" s="6">
        <v>22824.309799999999</v>
      </c>
    </row>
    <row r="156" spans="1:19" ht="15" x14ac:dyDescent="0.25">
      <c r="A156" s="14">
        <v>340492892</v>
      </c>
      <c r="B156" s="11" t="s">
        <v>15</v>
      </c>
      <c r="C156" s="11" t="s">
        <v>17</v>
      </c>
      <c r="D156" s="11" t="s">
        <v>19</v>
      </c>
      <c r="E156" s="11" t="s">
        <v>21</v>
      </c>
      <c r="F156" s="11" t="s">
        <v>18</v>
      </c>
      <c r="G156">
        <v>1598.23</v>
      </c>
      <c r="H156">
        <v>1549.9</v>
      </c>
      <c r="I156">
        <v>1210.07</v>
      </c>
      <c r="J156">
        <v>983.6</v>
      </c>
      <c r="K156">
        <v>1710.3199</v>
      </c>
      <c r="L156">
        <v>3407.37</v>
      </c>
      <c r="M156">
        <v>3439.85</v>
      </c>
      <c r="N156">
        <v>2636.41</v>
      </c>
      <c r="O156">
        <v>3608.11</v>
      </c>
      <c r="P156">
        <v>1472</v>
      </c>
      <c r="Q156">
        <v>1530.5</v>
      </c>
      <c r="R156">
        <v>1656.48</v>
      </c>
      <c r="S156" s="6">
        <v>24802.839900000003</v>
      </c>
    </row>
    <row r="157" spans="1:19" ht="15" x14ac:dyDescent="0.25">
      <c r="A157" s="14">
        <v>340493399</v>
      </c>
      <c r="B157" s="11" t="s">
        <v>15</v>
      </c>
      <c r="C157" s="11">
        <v>0</v>
      </c>
      <c r="D157" s="11" t="s">
        <v>19</v>
      </c>
      <c r="E157" s="11" t="s">
        <v>21</v>
      </c>
      <c r="F157" s="11" t="s">
        <v>25</v>
      </c>
      <c r="G157">
        <v>2490.7899000000002</v>
      </c>
      <c r="H157">
        <v>2540.5499</v>
      </c>
      <c r="I157">
        <v>1231.57</v>
      </c>
      <c r="J157">
        <v>1166.26</v>
      </c>
      <c r="K157">
        <v>1960.18</v>
      </c>
      <c r="L157">
        <v>3916.1</v>
      </c>
      <c r="M157">
        <v>5023.93</v>
      </c>
      <c r="N157">
        <v>2821.81</v>
      </c>
      <c r="O157">
        <v>4647.4399999999996</v>
      </c>
      <c r="P157">
        <v>1196.83</v>
      </c>
      <c r="Q157">
        <v>1808.39</v>
      </c>
      <c r="R157">
        <v>2570.4499999999998</v>
      </c>
      <c r="S157" s="6">
        <v>31374.299800000004</v>
      </c>
    </row>
    <row r="158" spans="1:19" ht="15" x14ac:dyDescent="0.25">
      <c r="A158" s="14">
        <v>340494743</v>
      </c>
      <c r="B158" s="11" t="s">
        <v>15</v>
      </c>
      <c r="C158" s="11" t="s">
        <v>41</v>
      </c>
      <c r="D158" s="11" t="s">
        <v>19</v>
      </c>
      <c r="E158" s="11" t="s">
        <v>21</v>
      </c>
      <c r="F158" s="11" t="s">
        <v>18</v>
      </c>
      <c r="G158">
        <v>9323.8700000000008</v>
      </c>
      <c r="H158">
        <v>4246.97</v>
      </c>
      <c r="I158">
        <v>3131.0999000000002</v>
      </c>
      <c r="J158">
        <v>4156.03</v>
      </c>
      <c r="K158">
        <v>4927.25</v>
      </c>
      <c r="L158">
        <v>10722.75</v>
      </c>
      <c r="M158">
        <v>12264.17</v>
      </c>
      <c r="N158">
        <v>10732.98</v>
      </c>
      <c r="O158">
        <v>9393.9298999999992</v>
      </c>
      <c r="P158">
        <v>3976.12</v>
      </c>
      <c r="Q158">
        <v>3720.87</v>
      </c>
      <c r="R158">
        <v>4287.8</v>
      </c>
      <c r="S158" s="6">
        <v>80883.839799999987</v>
      </c>
    </row>
    <row r="159" spans="1:19" ht="15" x14ac:dyDescent="0.25">
      <c r="A159" s="14">
        <v>340494917</v>
      </c>
      <c r="B159" s="11" t="s">
        <v>15</v>
      </c>
      <c r="C159" s="11" t="s">
        <v>84</v>
      </c>
      <c r="D159" s="11" t="s">
        <v>19</v>
      </c>
      <c r="E159" s="11" t="s">
        <v>21</v>
      </c>
      <c r="F159" s="11" t="s">
        <v>25</v>
      </c>
      <c r="G159">
        <v>7248.41</v>
      </c>
      <c r="H159">
        <v>6238.16</v>
      </c>
      <c r="I159">
        <v>3264.12</v>
      </c>
      <c r="J159">
        <v>2854.51</v>
      </c>
      <c r="K159">
        <v>2727.81</v>
      </c>
      <c r="L159">
        <v>4305.88</v>
      </c>
      <c r="M159">
        <v>4825.92</v>
      </c>
      <c r="N159">
        <v>5009.76</v>
      </c>
      <c r="O159">
        <v>5329.36</v>
      </c>
      <c r="P159">
        <v>3237.0599000000002</v>
      </c>
      <c r="Q159">
        <v>3323.51</v>
      </c>
      <c r="R159">
        <v>5620.33</v>
      </c>
      <c r="S159" s="6">
        <v>53984.829900000004</v>
      </c>
    </row>
    <row r="160" spans="1:19" ht="15" x14ac:dyDescent="0.25">
      <c r="A160" s="14">
        <v>340494937</v>
      </c>
      <c r="B160" s="11" t="s">
        <v>15</v>
      </c>
      <c r="C160" s="11" t="s">
        <v>84</v>
      </c>
      <c r="D160" s="11" t="s">
        <v>19</v>
      </c>
      <c r="E160" s="11" t="s">
        <v>21</v>
      </c>
      <c r="F160" s="11" t="s">
        <v>18</v>
      </c>
      <c r="G160">
        <v>594.17999999999995</v>
      </c>
      <c r="H160">
        <v>493.67</v>
      </c>
      <c r="I160">
        <v>238.14</v>
      </c>
      <c r="J160">
        <v>205.96</v>
      </c>
      <c r="K160">
        <v>153.47999999999999</v>
      </c>
      <c r="L160">
        <v>331.96</v>
      </c>
      <c r="M160">
        <v>366.91</v>
      </c>
      <c r="N160">
        <v>372.28</v>
      </c>
      <c r="O160">
        <v>345.97</v>
      </c>
      <c r="P160">
        <v>182.28</v>
      </c>
      <c r="Q160">
        <v>191.79</v>
      </c>
      <c r="R160">
        <v>337.57</v>
      </c>
      <c r="S160" s="6">
        <v>3814.1900000000005</v>
      </c>
    </row>
    <row r="161" spans="1:19" ht="15" x14ac:dyDescent="0.25">
      <c r="A161" s="14">
        <v>340495337</v>
      </c>
      <c r="B161" s="11" t="s">
        <v>15</v>
      </c>
      <c r="C161" s="11" t="s">
        <v>75</v>
      </c>
      <c r="D161" s="11" t="s">
        <v>19</v>
      </c>
      <c r="E161" s="11" t="s">
        <v>21</v>
      </c>
      <c r="F161" s="11" t="s">
        <v>25</v>
      </c>
      <c r="G161">
        <v>7843.58</v>
      </c>
      <c r="H161">
        <v>6555.86</v>
      </c>
      <c r="I161">
        <v>3926.8</v>
      </c>
      <c r="J161">
        <v>3540.96</v>
      </c>
      <c r="K161">
        <v>3155.64</v>
      </c>
      <c r="L161">
        <v>4946.46</v>
      </c>
      <c r="M161">
        <v>5325.89</v>
      </c>
      <c r="N161">
        <v>6073.71</v>
      </c>
      <c r="O161">
        <v>6763.8499000000002</v>
      </c>
      <c r="P161">
        <v>4048.32</v>
      </c>
      <c r="Q161">
        <v>4562.42</v>
      </c>
      <c r="R161">
        <v>7532.89</v>
      </c>
      <c r="S161" s="6">
        <v>64276.379899999993</v>
      </c>
    </row>
    <row r="162" spans="1:19" ht="15" x14ac:dyDescent="0.25">
      <c r="A162" s="14">
        <v>340495811</v>
      </c>
      <c r="B162" s="11" t="s">
        <v>15</v>
      </c>
      <c r="C162" s="11" t="s">
        <v>17</v>
      </c>
      <c r="D162" s="11" t="s">
        <v>19</v>
      </c>
      <c r="E162" s="11" t="s">
        <v>21</v>
      </c>
      <c r="F162" s="11" t="s">
        <v>18</v>
      </c>
      <c r="G162">
        <v>1627.06</v>
      </c>
      <c r="H162">
        <v>1440.36</v>
      </c>
      <c r="I162">
        <v>1308.18</v>
      </c>
      <c r="J162">
        <v>1885.46</v>
      </c>
      <c r="K162">
        <v>2008.11</v>
      </c>
      <c r="L162">
        <v>3747</v>
      </c>
      <c r="M162">
        <v>4463.4198999999999</v>
      </c>
      <c r="N162">
        <v>4761.37</v>
      </c>
      <c r="O162">
        <v>4046.8</v>
      </c>
      <c r="P162">
        <v>2243.46</v>
      </c>
      <c r="Q162">
        <v>1543.09</v>
      </c>
      <c r="R162">
        <v>1537.2</v>
      </c>
      <c r="S162" s="6">
        <v>30611.509899999997</v>
      </c>
    </row>
    <row r="163" spans="1:19" ht="15" x14ac:dyDescent="0.25">
      <c r="A163" s="14">
        <v>340495825</v>
      </c>
      <c r="B163" s="11" t="s">
        <v>15</v>
      </c>
      <c r="C163" s="11" t="s">
        <v>17</v>
      </c>
      <c r="D163" s="11" t="s">
        <v>19</v>
      </c>
      <c r="E163" s="11" t="s">
        <v>20</v>
      </c>
      <c r="F163" s="11" t="s">
        <v>25</v>
      </c>
      <c r="G163">
        <v>889.15</v>
      </c>
      <c r="H163">
        <v>868.69</v>
      </c>
      <c r="I163">
        <v>1021.16</v>
      </c>
      <c r="J163">
        <v>1588.88</v>
      </c>
      <c r="K163">
        <v>1641.84</v>
      </c>
      <c r="L163">
        <v>4758.26</v>
      </c>
      <c r="M163">
        <v>5571.88</v>
      </c>
      <c r="N163">
        <v>6117.66</v>
      </c>
      <c r="O163">
        <v>5415.92</v>
      </c>
      <c r="P163">
        <v>3472.55</v>
      </c>
      <c r="Q163">
        <v>1719.5</v>
      </c>
      <c r="R163">
        <v>1611.83</v>
      </c>
      <c r="S163" s="6">
        <v>34677.320000000007</v>
      </c>
    </row>
    <row r="164" spans="1:19" ht="15" x14ac:dyDescent="0.25">
      <c r="A164" s="14">
        <v>340498825</v>
      </c>
      <c r="B164" s="11" t="s">
        <v>15</v>
      </c>
      <c r="C164" s="11">
        <v>0</v>
      </c>
      <c r="D164" s="11" t="s">
        <v>19</v>
      </c>
      <c r="E164" s="11" t="s">
        <v>21</v>
      </c>
      <c r="F164" s="11" t="s">
        <v>25</v>
      </c>
      <c r="G164">
        <v>32329.89</v>
      </c>
      <c r="H164">
        <v>29875.67</v>
      </c>
      <c r="I164">
        <v>23667.7399</v>
      </c>
      <c r="J164">
        <v>25236.6</v>
      </c>
      <c r="K164">
        <v>34786.94</v>
      </c>
      <c r="L164">
        <v>61834.13</v>
      </c>
      <c r="M164">
        <v>80510.52</v>
      </c>
      <c r="N164">
        <v>69432.539900000003</v>
      </c>
      <c r="O164">
        <v>70865.59</v>
      </c>
      <c r="P164">
        <v>30839.83</v>
      </c>
      <c r="Q164">
        <v>28454.23</v>
      </c>
      <c r="R164">
        <v>33942.33</v>
      </c>
      <c r="S164" s="6">
        <v>521776.0098</v>
      </c>
    </row>
    <row r="165" spans="1:19" ht="15" x14ac:dyDescent="0.25">
      <c r="A165" s="14">
        <v>340499272</v>
      </c>
      <c r="B165" s="11" t="s">
        <v>15</v>
      </c>
      <c r="C165" s="11">
        <v>0</v>
      </c>
      <c r="D165" s="11" t="s">
        <v>19</v>
      </c>
      <c r="E165" s="11" t="s">
        <v>21</v>
      </c>
      <c r="F165" s="11" t="s">
        <v>18</v>
      </c>
      <c r="G165">
        <v>10441.68</v>
      </c>
      <c r="H165">
        <v>9140.42</v>
      </c>
      <c r="I165">
        <v>5600.65</v>
      </c>
      <c r="J165">
        <v>4876.08</v>
      </c>
      <c r="K165">
        <v>4388.7299999999996</v>
      </c>
      <c r="L165">
        <v>6613.61</v>
      </c>
      <c r="M165">
        <v>7254.52</v>
      </c>
      <c r="N165">
        <v>6621.02</v>
      </c>
      <c r="O165">
        <v>7925.72</v>
      </c>
      <c r="P165">
        <v>4204.47</v>
      </c>
      <c r="Q165">
        <v>4529.72</v>
      </c>
      <c r="R165">
        <v>7950.43</v>
      </c>
      <c r="S165" s="6">
        <v>79547.050000000017</v>
      </c>
    </row>
    <row r="166" spans="1:19" ht="15" x14ac:dyDescent="0.25">
      <c r="A166" s="14">
        <v>340499809</v>
      </c>
      <c r="B166" s="11" t="s">
        <v>15</v>
      </c>
      <c r="C166" s="11" t="s">
        <v>17</v>
      </c>
      <c r="D166" s="11" t="s">
        <v>19</v>
      </c>
      <c r="E166" s="11" t="s">
        <v>20</v>
      </c>
      <c r="F166" s="11" t="s">
        <v>18</v>
      </c>
      <c r="G166">
        <v>542.82000000000005</v>
      </c>
      <c r="H166">
        <v>571.71</v>
      </c>
      <c r="I166">
        <v>593.89</v>
      </c>
      <c r="J166">
        <v>564.20000000000005</v>
      </c>
      <c r="K166">
        <v>774.86</v>
      </c>
      <c r="L166">
        <v>1043.83</v>
      </c>
      <c r="M166">
        <v>804.79</v>
      </c>
      <c r="N166">
        <v>425.63</v>
      </c>
      <c r="O166">
        <v>669.1</v>
      </c>
      <c r="P166">
        <v>744.55</v>
      </c>
      <c r="Q166">
        <v>617.04</v>
      </c>
      <c r="R166">
        <v>575.70000000000005</v>
      </c>
      <c r="S166" s="6">
        <v>7928.1200000000008</v>
      </c>
    </row>
    <row r="167" spans="1:19" ht="15" x14ac:dyDescent="0.25">
      <c r="A167" s="14">
        <v>340501486</v>
      </c>
      <c r="B167" s="11" t="s">
        <v>15</v>
      </c>
      <c r="C167" s="11" t="s">
        <v>103</v>
      </c>
      <c r="D167" s="11" t="s">
        <v>19</v>
      </c>
      <c r="E167" s="11" t="s">
        <v>21</v>
      </c>
      <c r="F167" s="11" t="s">
        <v>18</v>
      </c>
      <c r="G167">
        <v>1204.03</v>
      </c>
      <c r="H167">
        <v>1204.75</v>
      </c>
      <c r="I167">
        <v>716</v>
      </c>
      <c r="J167">
        <v>715.59990000000005</v>
      </c>
      <c r="K167">
        <v>743.2</v>
      </c>
      <c r="L167">
        <v>2542.71</v>
      </c>
      <c r="M167">
        <v>1954.7</v>
      </c>
      <c r="N167">
        <v>871.58</v>
      </c>
      <c r="O167">
        <v>2266.06</v>
      </c>
      <c r="P167">
        <v>797.34</v>
      </c>
      <c r="Q167">
        <v>704.14</v>
      </c>
      <c r="R167">
        <v>872.31</v>
      </c>
      <c r="S167" s="6">
        <v>14592.419899999999</v>
      </c>
    </row>
    <row r="168" spans="1:19" ht="15" x14ac:dyDescent="0.25">
      <c r="A168" s="14">
        <v>340501590</v>
      </c>
      <c r="B168" s="11" t="s">
        <v>15</v>
      </c>
      <c r="C168" s="11">
        <v>0</v>
      </c>
      <c r="D168" s="11" t="s">
        <v>19</v>
      </c>
      <c r="E168" s="11" t="s">
        <v>21</v>
      </c>
      <c r="F168" s="11" t="s">
        <v>18</v>
      </c>
      <c r="G168">
        <v>9092.44</v>
      </c>
      <c r="H168">
        <v>8188.16</v>
      </c>
      <c r="I168">
        <v>4877.34</v>
      </c>
      <c r="J168">
        <v>4146.49</v>
      </c>
      <c r="K168">
        <v>3627.57</v>
      </c>
      <c r="L168">
        <v>797.75</v>
      </c>
      <c r="M168">
        <v>14529.7399</v>
      </c>
      <c r="N168">
        <v>7915.59</v>
      </c>
      <c r="O168">
        <v>8815.92</v>
      </c>
      <c r="P168">
        <v>5022.6099999999997</v>
      </c>
      <c r="Q168">
        <v>5193.8</v>
      </c>
      <c r="R168">
        <v>9148.57</v>
      </c>
      <c r="S168" s="6">
        <v>81355.979900000006</v>
      </c>
    </row>
    <row r="169" spans="1:19" ht="15" x14ac:dyDescent="0.25">
      <c r="A169" s="14">
        <v>340502274</v>
      </c>
      <c r="B169" s="11" t="s">
        <v>15</v>
      </c>
      <c r="C169" s="11">
        <v>0</v>
      </c>
      <c r="D169" s="11" t="s">
        <v>19</v>
      </c>
      <c r="E169" s="11" t="s">
        <v>21</v>
      </c>
      <c r="F169" s="11" t="s">
        <v>25</v>
      </c>
      <c r="G169">
        <v>13252.92</v>
      </c>
      <c r="H169">
        <v>11879.91</v>
      </c>
      <c r="I169">
        <v>7347.75</v>
      </c>
      <c r="J169">
        <v>5604.34</v>
      </c>
      <c r="K169">
        <v>8589.5499</v>
      </c>
      <c r="L169">
        <v>18177.47</v>
      </c>
      <c r="M169">
        <v>9483.98</v>
      </c>
      <c r="N169">
        <v>12471.99</v>
      </c>
      <c r="O169">
        <v>22368.17</v>
      </c>
      <c r="P169">
        <v>7180.45</v>
      </c>
      <c r="Q169">
        <v>8248.39</v>
      </c>
      <c r="R169">
        <v>11233.97</v>
      </c>
      <c r="S169" s="6">
        <v>135838.88989999998</v>
      </c>
    </row>
    <row r="170" spans="1:19" ht="15" x14ac:dyDescent="0.25">
      <c r="A170" s="14">
        <v>340502293</v>
      </c>
      <c r="B170" s="11" t="s">
        <v>15</v>
      </c>
      <c r="C170" s="11">
        <v>0</v>
      </c>
      <c r="D170" s="11" t="s">
        <v>19</v>
      </c>
      <c r="E170" s="11" t="s">
        <v>21</v>
      </c>
      <c r="F170" s="11" t="s">
        <v>25</v>
      </c>
      <c r="G170">
        <v>24334.84</v>
      </c>
      <c r="H170">
        <v>26315.42</v>
      </c>
      <c r="I170">
        <v>20598.87</v>
      </c>
      <c r="J170">
        <v>18391.269899999999</v>
      </c>
      <c r="K170">
        <v>18480.799900000002</v>
      </c>
      <c r="L170">
        <v>33658.669900000001</v>
      </c>
      <c r="M170">
        <v>39310.979899999998</v>
      </c>
      <c r="N170">
        <v>35311.97</v>
      </c>
      <c r="O170">
        <v>35485.789900000003</v>
      </c>
      <c r="P170">
        <v>21178.659899999999</v>
      </c>
      <c r="Q170">
        <v>15127.76</v>
      </c>
      <c r="S170" s="6">
        <v>288195.0294</v>
      </c>
    </row>
    <row r="171" spans="1:19" ht="15" x14ac:dyDescent="0.25">
      <c r="A171" s="14">
        <v>340502428</v>
      </c>
      <c r="B171" s="11" t="s">
        <v>15</v>
      </c>
      <c r="C171" s="11">
        <v>0</v>
      </c>
      <c r="D171" s="11" t="s">
        <v>19</v>
      </c>
      <c r="E171" s="11" t="s">
        <v>21</v>
      </c>
      <c r="F171" s="11" t="s">
        <v>18</v>
      </c>
      <c r="G171">
        <v>610.91</v>
      </c>
      <c r="H171">
        <v>528.66999999999996</v>
      </c>
      <c r="I171">
        <v>376.95</v>
      </c>
      <c r="J171">
        <v>356.65989999999999</v>
      </c>
      <c r="K171">
        <v>370.38990000000001</v>
      </c>
      <c r="L171">
        <v>354.67</v>
      </c>
      <c r="M171">
        <v>444.5</v>
      </c>
      <c r="N171">
        <v>442.16</v>
      </c>
      <c r="O171">
        <v>251.48</v>
      </c>
      <c r="P171">
        <v>257.31</v>
      </c>
      <c r="Q171">
        <v>277.08</v>
      </c>
      <c r="R171">
        <v>582.44000000000005</v>
      </c>
      <c r="S171" s="6">
        <v>4853.2198000000008</v>
      </c>
    </row>
    <row r="172" spans="1:19" ht="15" x14ac:dyDescent="0.25">
      <c r="A172" s="14">
        <v>340503140</v>
      </c>
      <c r="B172" s="11" t="s">
        <v>15</v>
      </c>
      <c r="C172" s="11" t="s">
        <v>75</v>
      </c>
      <c r="D172" s="11" t="s">
        <v>19</v>
      </c>
      <c r="E172" s="11" t="s">
        <v>21</v>
      </c>
      <c r="F172" s="11" t="s">
        <v>18</v>
      </c>
      <c r="G172">
        <v>4048.61</v>
      </c>
      <c r="H172">
        <v>3778.1999000000001</v>
      </c>
      <c r="I172">
        <v>2117.4699000000001</v>
      </c>
      <c r="J172">
        <v>1964.41</v>
      </c>
      <c r="K172">
        <v>2060.1999999999998</v>
      </c>
      <c r="L172">
        <v>2968.1</v>
      </c>
      <c r="M172">
        <v>3769.95</v>
      </c>
      <c r="N172">
        <v>3782.54</v>
      </c>
      <c r="O172">
        <v>3776.09</v>
      </c>
      <c r="P172">
        <v>1962.04</v>
      </c>
      <c r="Q172">
        <v>2096.8199</v>
      </c>
      <c r="R172">
        <v>3727.76</v>
      </c>
      <c r="S172" s="6">
        <v>36052.189700000003</v>
      </c>
    </row>
    <row r="173" spans="1:19" ht="15" x14ac:dyDescent="0.25">
      <c r="A173" s="14">
        <v>340503711</v>
      </c>
      <c r="B173" s="11" t="s">
        <v>15</v>
      </c>
      <c r="C173" s="11" t="s">
        <v>274</v>
      </c>
      <c r="D173" s="11" t="s">
        <v>19</v>
      </c>
      <c r="E173" s="11" t="s">
        <v>21</v>
      </c>
      <c r="F173" s="11" t="s">
        <v>25</v>
      </c>
      <c r="G173">
        <v>19503.93</v>
      </c>
      <c r="H173">
        <v>17690.73</v>
      </c>
      <c r="I173">
        <v>14845.579900000001</v>
      </c>
      <c r="J173">
        <v>15120.25</v>
      </c>
      <c r="K173">
        <v>20023.71</v>
      </c>
      <c r="L173">
        <v>34564.11</v>
      </c>
      <c r="M173">
        <v>44378.09</v>
      </c>
      <c r="N173">
        <v>38408.339999999997</v>
      </c>
      <c r="O173">
        <v>41357.58</v>
      </c>
      <c r="P173">
        <v>14612.14</v>
      </c>
      <c r="Q173">
        <v>15441.21</v>
      </c>
      <c r="R173">
        <v>17864.6999</v>
      </c>
      <c r="S173" s="6">
        <v>293810.36980000004</v>
      </c>
    </row>
    <row r="174" spans="1:19" ht="15" x14ac:dyDescent="0.25">
      <c r="A174" s="14">
        <v>340504007</v>
      </c>
      <c r="B174" s="11" t="s">
        <v>15</v>
      </c>
      <c r="C174" s="11" t="s">
        <v>105</v>
      </c>
      <c r="D174" s="11" t="s">
        <v>19</v>
      </c>
      <c r="E174" s="11" t="s">
        <v>20</v>
      </c>
      <c r="F174" s="11" t="s">
        <v>18</v>
      </c>
      <c r="G174">
        <v>722.19</v>
      </c>
      <c r="H174">
        <v>792.3</v>
      </c>
      <c r="I174">
        <v>896.87</v>
      </c>
      <c r="J174">
        <v>955.78</v>
      </c>
      <c r="K174">
        <v>1106.1400000000001</v>
      </c>
      <c r="L174">
        <v>1844.52</v>
      </c>
      <c r="M174">
        <v>1843</v>
      </c>
      <c r="N174">
        <v>1580.5</v>
      </c>
      <c r="O174">
        <v>1454.61</v>
      </c>
      <c r="P174">
        <v>1414.65</v>
      </c>
      <c r="Q174">
        <v>1278.7</v>
      </c>
      <c r="R174">
        <v>1181.33</v>
      </c>
      <c r="S174" s="6">
        <v>15070.590000000002</v>
      </c>
    </row>
    <row r="175" spans="1:19" ht="15" x14ac:dyDescent="0.25">
      <c r="A175" s="14">
        <v>340504270</v>
      </c>
      <c r="B175" s="11" t="s">
        <v>15</v>
      </c>
      <c r="C175" s="11" t="s">
        <v>70</v>
      </c>
      <c r="D175" s="11" t="s">
        <v>19</v>
      </c>
      <c r="E175" s="11" t="s">
        <v>21</v>
      </c>
      <c r="F175" s="11" t="s">
        <v>25</v>
      </c>
      <c r="G175">
        <v>7606.7199000000001</v>
      </c>
      <c r="H175">
        <v>6594.23</v>
      </c>
      <c r="I175">
        <v>3995.9</v>
      </c>
      <c r="J175">
        <v>3618.3499000000002</v>
      </c>
      <c r="K175">
        <v>3381.35</v>
      </c>
      <c r="L175">
        <v>5097.93</v>
      </c>
      <c r="M175">
        <v>5725.2898999999998</v>
      </c>
      <c r="N175">
        <v>6312.71</v>
      </c>
      <c r="O175">
        <v>5099.09</v>
      </c>
      <c r="P175">
        <v>0</v>
      </c>
      <c r="Q175">
        <v>8992.4699999999993</v>
      </c>
      <c r="R175">
        <v>7429</v>
      </c>
      <c r="S175" s="6">
        <v>63853.039700000008</v>
      </c>
    </row>
    <row r="176" spans="1:19" ht="15" x14ac:dyDescent="0.25">
      <c r="A176" s="14">
        <v>340504273</v>
      </c>
      <c r="B176" s="11" t="s">
        <v>15</v>
      </c>
      <c r="C176" s="11">
        <v>0</v>
      </c>
      <c r="D176" s="11" t="s">
        <v>19</v>
      </c>
      <c r="E176" s="11" t="s">
        <v>21</v>
      </c>
      <c r="F176" s="11" t="s">
        <v>25</v>
      </c>
      <c r="G176">
        <v>7577.7898999999998</v>
      </c>
      <c r="H176">
        <v>6460.92</v>
      </c>
      <c r="I176">
        <v>3990.55</v>
      </c>
      <c r="J176">
        <v>3577.0699</v>
      </c>
      <c r="K176">
        <v>3427.1698999999999</v>
      </c>
      <c r="L176">
        <v>5346.92</v>
      </c>
      <c r="M176">
        <v>6288.89</v>
      </c>
      <c r="N176">
        <v>6384.81</v>
      </c>
      <c r="O176">
        <v>7050.87</v>
      </c>
      <c r="P176">
        <v>4144.24</v>
      </c>
      <c r="Q176">
        <v>4522.3999000000003</v>
      </c>
      <c r="R176">
        <v>7818.63</v>
      </c>
      <c r="S176" s="6">
        <v>66590.259600000005</v>
      </c>
    </row>
    <row r="177" spans="1:19" ht="15" x14ac:dyDescent="0.25">
      <c r="A177" s="14">
        <v>340505076</v>
      </c>
      <c r="B177" s="11" t="s">
        <v>15</v>
      </c>
      <c r="C177" s="11" t="s">
        <v>84</v>
      </c>
      <c r="D177" s="11" t="s">
        <v>19</v>
      </c>
      <c r="E177" s="11" t="s">
        <v>21</v>
      </c>
      <c r="F177" s="11" t="s">
        <v>25</v>
      </c>
      <c r="G177">
        <v>2475.96</v>
      </c>
      <c r="H177">
        <v>2273.84</v>
      </c>
      <c r="I177">
        <v>1403.48</v>
      </c>
      <c r="J177">
        <v>1235.98</v>
      </c>
      <c r="K177">
        <v>1155.02</v>
      </c>
      <c r="L177">
        <v>1856.5</v>
      </c>
      <c r="M177">
        <v>2008.6</v>
      </c>
      <c r="N177">
        <v>2070.87</v>
      </c>
      <c r="O177">
        <v>2398.0300000000002</v>
      </c>
      <c r="P177">
        <v>1428.3998999999999</v>
      </c>
      <c r="Q177">
        <v>1464.14</v>
      </c>
      <c r="R177">
        <v>2511.29</v>
      </c>
      <c r="S177" s="6">
        <v>22282.109899999999</v>
      </c>
    </row>
    <row r="178" spans="1:19" ht="15" x14ac:dyDescent="0.25">
      <c r="A178" s="14">
        <v>340505776</v>
      </c>
      <c r="B178" s="11" t="s">
        <v>15</v>
      </c>
      <c r="C178" s="11" t="s">
        <v>50</v>
      </c>
      <c r="D178" s="11" t="s">
        <v>19</v>
      </c>
      <c r="E178" s="11" t="s">
        <v>20</v>
      </c>
      <c r="F178" s="11" t="s">
        <v>18</v>
      </c>
      <c r="G178">
        <v>702.49</v>
      </c>
      <c r="H178">
        <v>720.64</v>
      </c>
      <c r="I178">
        <v>758.72</v>
      </c>
      <c r="J178">
        <v>687.41</v>
      </c>
      <c r="K178">
        <v>710.32</v>
      </c>
      <c r="L178">
        <v>975.04</v>
      </c>
      <c r="M178">
        <v>1040.57</v>
      </c>
      <c r="N178">
        <v>1040.81</v>
      </c>
      <c r="O178">
        <v>1007.27</v>
      </c>
      <c r="P178">
        <v>1040.96</v>
      </c>
      <c r="Q178">
        <v>961.01</v>
      </c>
      <c r="R178">
        <v>753.45</v>
      </c>
      <c r="S178" s="6">
        <v>10398.69</v>
      </c>
    </row>
    <row r="179" spans="1:19" ht="15" x14ac:dyDescent="0.25">
      <c r="A179" s="14">
        <v>340509092</v>
      </c>
      <c r="B179" s="11" t="s">
        <v>15</v>
      </c>
      <c r="C179" s="11" t="s">
        <v>50</v>
      </c>
      <c r="D179" s="11" t="s">
        <v>19</v>
      </c>
      <c r="E179" s="11" t="s">
        <v>20</v>
      </c>
      <c r="F179" s="11" t="s">
        <v>18</v>
      </c>
      <c r="G179">
        <v>196.74</v>
      </c>
      <c r="H179">
        <v>170.58</v>
      </c>
      <c r="I179">
        <v>233.68</v>
      </c>
      <c r="J179">
        <v>238.06</v>
      </c>
      <c r="K179">
        <v>417.84</v>
      </c>
      <c r="L179">
        <v>472.39</v>
      </c>
      <c r="M179">
        <v>535.57000000000005</v>
      </c>
      <c r="N179">
        <v>537.96</v>
      </c>
      <c r="O179">
        <v>478.68</v>
      </c>
      <c r="P179">
        <v>484.19</v>
      </c>
      <c r="Q179">
        <v>165.44</v>
      </c>
      <c r="R179">
        <v>170.95</v>
      </c>
      <c r="S179" s="6">
        <v>4102.08</v>
      </c>
    </row>
    <row r="180" spans="1:19" ht="15" x14ac:dyDescent="0.25">
      <c r="A180" s="14">
        <v>340510078</v>
      </c>
      <c r="B180" s="11" t="s">
        <v>15</v>
      </c>
      <c r="C180" s="11" t="s">
        <v>75</v>
      </c>
      <c r="D180" s="11" t="s">
        <v>19</v>
      </c>
      <c r="E180" s="11" t="s">
        <v>21</v>
      </c>
      <c r="F180" s="11" t="s">
        <v>18</v>
      </c>
      <c r="G180">
        <v>2813.94</v>
      </c>
      <c r="H180">
        <v>2356.31</v>
      </c>
      <c r="I180">
        <v>1961.29</v>
      </c>
      <c r="J180">
        <v>1709.45</v>
      </c>
      <c r="K180">
        <v>1424.7699</v>
      </c>
      <c r="L180">
        <v>187.95</v>
      </c>
      <c r="M180">
        <v>3478.74</v>
      </c>
      <c r="N180">
        <v>1807.42</v>
      </c>
      <c r="O180">
        <v>1483.02</v>
      </c>
      <c r="P180">
        <v>1668.11</v>
      </c>
      <c r="Q180">
        <v>1950.64</v>
      </c>
      <c r="R180">
        <v>3153.45</v>
      </c>
      <c r="S180" s="6">
        <v>23995.089899999999</v>
      </c>
    </row>
    <row r="181" spans="1:19" ht="15" x14ac:dyDescent="0.25">
      <c r="A181" s="14">
        <v>340510334</v>
      </c>
      <c r="B181" s="11" t="s">
        <v>15</v>
      </c>
      <c r="C181" s="11" t="s">
        <v>275</v>
      </c>
      <c r="D181" s="11" t="s">
        <v>19</v>
      </c>
      <c r="E181" s="11" t="s">
        <v>20</v>
      </c>
      <c r="F181" s="11" t="s">
        <v>18</v>
      </c>
      <c r="G181">
        <v>653.02</v>
      </c>
      <c r="H181">
        <v>625.12</v>
      </c>
      <c r="I181">
        <v>668.13</v>
      </c>
      <c r="J181">
        <v>646.46</v>
      </c>
      <c r="K181">
        <v>668.09</v>
      </c>
      <c r="L181">
        <v>646.78</v>
      </c>
      <c r="M181">
        <v>668.21</v>
      </c>
      <c r="N181">
        <v>667.89</v>
      </c>
      <c r="O181">
        <v>646.63</v>
      </c>
      <c r="P181">
        <v>668.24</v>
      </c>
      <c r="Q181">
        <v>646.66</v>
      </c>
      <c r="R181">
        <v>668.19</v>
      </c>
      <c r="S181" s="6">
        <v>7873.42</v>
      </c>
    </row>
    <row r="182" spans="1:19" ht="15" x14ac:dyDescent="0.25">
      <c r="A182" s="14">
        <v>340511784</v>
      </c>
      <c r="B182" s="11" t="s">
        <v>15</v>
      </c>
      <c r="C182" s="11" t="s">
        <v>17</v>
      </c>
      <c r="D182" s="11" t="s">
        <v>19</v>
      </c>
      <c r="E182" s="11" t="s">
        <v>20</v>
      </c>
      <c r="F182" s="11" t="s">
        <v>18</v>
      </c>
      <c r="G182">
        <v>684.24</v>
      </c>
      <c r="H182">
        <v>716.9</v>
      </c>
      <c r="I182">
        <v>650.19000000000005</v>
      </c>
      <c r="J182">
        <v>536.65</v>
      </c>
      <c r="K182">
        <v>668.82</v>
      </c>
      <c r="L182">
        <v>822.35</v>
      </c>
      <c r="M182">
        <v>849.95</v>
      </c>
      <c r="N182">
        <v>850.13</v>
      </c>
      <c r="O182">
        <v>768.13</v>
      </c>
      <c r="P182">
        <v>785.06</v>
      </c>
      <c r="Q182">
        <v>629.36</v>
      </c>
      <c r="R182">
        <v>609.33000000000004</v>
      </c>
      <c r="S182" s="6">
        <v>8571.11</v>
      </c>
    </row>
    <row r="183" spans="1:19" ht="15" x14ac:dyDescent="0.25">
      <c r="A183" s="14">
        <v>340512592</v>
      </c>
      <c r="B183" s="11" t="s">
        <v>15</v>
      </c>
      <c r="C183" s="11" t="s">
        <v>70</v>
      </c>
      <c r="D183" s="11" t="s">
        <v>19</v>
      </c>
      <c r="E183" s="11" t="s">
        <v>21</v>
      </c>
      <c r="F183" s="11" t="s">
        <v>18</v>
      </c>
      <c r="G183">
        <v>277.75</v>
      </c>
      <c r="H183">
        <v>261.92</v>
      </c>
      <c r="I183">
        <v>194.76</v>
      </c>
      <c r="J183">
        <v>192.17</v>
      </c>
      <c r="K183">
        <v>203.8</v>
      </c>
      <c r="L183">
        <v>316.69</v>
      </c>
      <c r="M183">
        <v>365.11</v>
      </c>
      <c r="N183">
        <v>373.66</v>
      </c>
      <c r="O183">
        <v>381.09</v>
      </c>
      <c r="P183">
        <v>149.19999999999999</v>
      </c>
      <c r="Q183">
        <v>80.38</v>
      </c>
      <c r="R183">
        <v>619.30989999999997</v>
      </c>
      <c r="S183" s="6">
        <v>3415.8398999999999</v>
      </c>
    </row>
    <row r="184" spans="1:19" ht="15" x14ac:dyDescent="0.25">
      <c r="A184" s="14">
        <v>340513674</v>
      </c>
      <c r="B184" s="11" t="s">
        <v>15</v>
      </c>
      <c r="C184" s="11">
        <v>0</v>
      </c>
      <c r="D184" s="11" t="s">
        <v>19</v>
      </c>
      <c r="E184" s="11" t="s">
        <v>21</v>
      </c>
      <c r="F184" s="11" t="s">
        <v>25</v>
      </c>
      <c r="G184">
        <v>4078.19</v>
      </c>
      <c r="H184">
        <v>4063.73</v>
      </c>
      <c r="I184">
        <v>2578.5100000000002</v>
      </c>
      <c r="J184">
        <v>2316.23</v>
      </c>
      <c r="K184">
        <v>3679.34</v>
      </c>
      <c r="L184">
        <v>8137.85</v>
      </c>
      <c r="M184">
        <v>12803.17</v>
      </c>
      <c r="N184">
        <v>10499.33</v>
      </c>
      <c r="O184">
        <v>9272.07</v>
      </c>
      <c r="P184">
        <v>4030.89</v>
      </c>
      <c r="Q184">
        <v>3082.11</v>
      </c>
      <c r="R184">
        <v>4042.28</v>
      </c>
      <c r="S184" s="6">
        <v>68583.7</v>
      </c>
    </row>
    <row r="185" spans="1:19" ht="15" x14ac:dyDescent="0.25">
      <c r="A185" s="14">
        <v>340514568</v>
      </c>
      <c r="B185" s="11" t="s">
        <v>15</v>
      </c>
      <c r="C185" s="11" t="s">
        <v>108</v>
      </c>
      <c r="D185" s="11" t="s">
        <v>19</v>
      </c>
      <c r="E185" s="11" t="s">
        <v>20</v>
      </c>
      <c r="F185" s="11" t="s">
        <v>18</v>
      </c>
      <c r="G185">
        <v>300.22000000000003</v>
      </c>
      <c r="H185">
        <v>242.82</v>
      </c>
      <c r="I185">
        <v>287.02999999999997</v>
      </c>
      <c r="J185">
        <v>424.96</v>
      </c>
      <c r="K185">
        <v>439.12</v>
      </c>
      <c r="L185">
        <v>535.79</v>
      </c>
      <c r="M185">
        <v>571.27</v>
      </c>
      <c r="N185">
        <v>547.92999999999995</v>
      </c>
      <c r="O185">
        <v>507.81</v>
      </c>
      <c r="P185">
        <v>431.97</v>
      </c>
      <c r="Q185">
        <v>392.35</v>
      </c>
      <c r="R185">
        <v>272.70999999999998</v>
      </c>
      <c r="S185" s="6">
        <v>4953.9800000000005</v>
      </c>
    </row>
    <row r="186" spans="1:19" ht="15" x14ac:dyDescent="0.25">
      <c r="A186" s="14">
        <v>340514676</v>
      </c>
      <c r="B186" s="11" t="s">
        <v>15</v>
      </c>
      <c r="C186" s="11">
        <v>0</v>
      </c>
      <c r="D186" s="11" t="s">
        <v>19</v>
      </c>
      <c r="E186" s="11" t="s">
        <v>20</v>
      </c>
      <c r="F186" s="11" t="s">
        <v>18</v>
      </c>
      <c r="G186">
        <v>139.16</v>
      </c>
      <c r="H186">
        <v>130.22999999999999</v>
      </c>
      <c r="I186">
        <v>148.35</v>
      </c>
      <c r="J186">
        <v>159.63999999999999</v>
      </c>
      <c r="K186">
        <v>166.82</v>
      </c>
      <c r="L186">
        <v>173.56</v>
      </c>
      <c r="M186">
        <v>179.58</v>
      </c>
      <c r="N186">
        <v>181.69</v>
      </c>
      <c r="O186">
        <v>175.71</v>
      </c>
      <c r="P186">
        <v>181.41</v>
      </c>
      <c r="Q186">
        <v>177.59</v>
      </c>
      <c r="R186">
        <v>186.66</v>
      </c>
      <c r="S186" s="6">
        <v>2000.4</v>
      </c>
    </row>
    <row r="187" spans="1:19" ht="15" x14ac:dyDescent="0.25">
      <c r="A187" s="14">
        <v>340517521</v>
      </c>
      <c r="B187" s="11" t="s">
        <v>15</v>
      </c>
      <c r="C187" s="11" t="s">
        <v>109</v>
      </c>
      <c r="D187" s="11" t="s">
        <v>19</v>
      </c>
      <c r="E187" s="11" t="s">
        <v>21</v>
      </c>
      <c r="F187" s="11" t="s">
        <v>25</v>
      </c>
      <c r="G187">
        <v>1597.4799</v>
      </c>
      <c r="H187">
        <v>1646.58</v>
      </c>
      <c r="I187">
        <v>1190.78</v>
      </c>
      <c r="J187">
        <v>2402.15</v>
      </c>
      <c r="K187">
        <v>2181.8000000000002</v>
      </c>
      <c r="L187">
        <v>5922.69</v>
      </c>
      <c r="M187">
        <v>7289.62</v>
      </c>
      <c r="N187">
        <v>8395.89</v>
      </c>
      <c r="O187">
        <v>6499.22</v>
      </c>
      <c r="P187">
        <v>2640.89</v>
      </c>
      <c r="Q187">
        <v>1241.97</v>
      </c>
      <c r="R187">
        <v>1506.36</v>
      </c>
      <c r="S187" s="6">
        <v>42515.429899999996</v>
      </c>
    </row>
    <row r="188" spans="1:19" ht="15" x14ac:dyDescent="0.25">
      <c r="A188" s="14">
        <v>340517813</v>
      </c>
      <c r="B188" s="11" t="s">
        <v>15</v>
      </c>
      <c r="C188" s="11">
        <v>0</v>
      </c>
      <c r="D188" s="11" t="s">
        <v>19</v>
      </c>
      <c r="E188" s="11" t="s">
        <v>21</v>
      </c>
      <c r="F188" s="11" t="s">
        <v>25</v>
      </c>
      <c r="G188">
        <v>28483.69</v>
      </c>
      <c r="H188">
        <v>25109.02</v>
      </c>
      <c r="I188">
        <v>18161.54</v>
      </c>
      <c r="J188">
        <v>12239.15</v>
      </c>
      <c r="K188">
        <v>25629.81</v>
      </c>
      <c r="L188">
        <v>53462.53</v>
      </c>
      <c r="M188">
        <v>61259.64</v>
      </c>
      <c r="N188">
        <v>27761.16</v>
      </c>
      <c r="O188">
        <v>50105.279999999999</v>
      </c>
      <c r="P188">
        <v>14887.86</v>
      </c>
      <c r="Q188">
        <v>22645.13</v>
      </c>
      <c r="R188">
        <v>28043.37</v>
      </c>
      <c r="S188" s="6">
        <v>367788.18</v>
      </c>
    </row>
    <row r="189" spans="1:19" ht="15" x14ac:dyDescent="0.25">
      <c r="A189" s="14">
        <v>340518143</v>
      </c>
      <c r="B189" s="11" t="s">
        <v>15</v>
      </c>
      <c r="C189" s="11" t="s">
        <v>110</v>
      </c>
      <c r="D189" s="11" t="s">
        <v>19</v>
      </c>
      <c r="E189" s="11" t="s">
        <v>21</v>
      </c>
      <c r="F189" s="11" t="s">
        <v>18</v>
      </c>
      <c r="G189">
        <v>4035.4398999999999</v>
      </c>
      <c r="H189">
        <v>3458.71</v>
      </c>
      <c r="I189">
        <v>2724.23</v>
      </c>
      <c r="J189">
        <v>2393.0099</v>
      </c>
      <c r="K189">
        <v>4725.8999000000003</v>
      </c>
      <c r="L189">
        <v>8261.8700000000008</v>
      </c>
      <c r="M189">
        <v>10459.909799999999</v>
      </c>
      <c r="N189">
        <v>5730.6799000000001</v>
      </c>
      <c r="O189">
        <v>8960.81</v>
      </c>
      <c r="P189">
        <v>3092.58</v>
      </c>
      <c r="Q189">
        <v>3479.11</v>
      </c>
      <c r="R189">
        <v>4047.38</v>
      </c>
      <c r="S189" s="6">
        <v>61369.629400000005</v>
      </c>
    </row>
    <row r="190" spans="1:19" ht="15" x14ac:dyDescent="0.25">
      <c r="A190" s="14">
        <v>340520782</v>
      </c>
      <c r="B190" s="11" t="s">
        <v>15</v>
      </c>
      <c r="C190" s="11" t="s">
        <v>276</v>
      </c>
      <c r="D190" s="11" t="s">
        <v>19</v>
      </c>
      <c r="E190" s="11" t="s">
        <v>21</v>
      </c>
      <c r="F190" s="11" t="s">
        <v>25</v>
      </c>
      <c r="G190">
        <v>5030.9799999999996</v>
      </c>
      <c r="H190">
        <v>4691.6399000000001</v>
      </c>
      <c r="I190">
        <v>3260.63</v>
      </c>
      <c r="J190">
        <v>2940.03</v>
      </c>
      <c r="K190">
        <v>5161.54</v>
      </c>
      <c r="L190">
        <v>9802.83</v>
      </c>
      <c r="M190">
        <v>10057.589900000001</v>
      </c>
      <c r="N190">
        <v>7769.71</v>
      </c>
      <c r="O190">
        <v>8763.4699000000001</v>
      </c>
      <c r="P190">
        <v>3392.9198999999999</v>
      </c>
      <c r="Q190">
        <v>4250.76</v>
      </c>
      <c r="R190">
        <v>4562.92</v>
      </c>
      <c r="S190" s="6">
        <v>69685.0196</v>
      </c>
    </row>
    <row r="191" spans="1:19" ht="15" x14ac:dyDescent="0.25">
      <c r="A191" s="14">
        <v>340521045</v>
      </c>
      <c r="B191" s="11" t="s">
        <v>15</v>
      </c>
      <c r="C191" s="11" t="s">
        <v>275</v>
      </c>
      <c r="D191" s="11" t="s">
        <v>19</v>
      </c>
      <c r="E191" s="11" t="s">
        <v>21</v>
      </c>
      <c r="F191" s="11" t="s">
        <v>18</v>
      </c>
      <c r="G191">
        <v>170.51</v>
      </c>
      <c r="H191">
        <v>163.41999999999999</v>
      </c>
      <c r="I191">
        <v>147.63999999999999</v>
      </c>
      <c r="J191">
        <v>112.37</v>
      </c>
      <c r="K191">
        <v>229.17</v>
      </c>
      <c r="L191">
        <v>393.48</v>
      </c>
      <c r="M191">
        <v>288.48989999999998</v>
      </c>
      <c r="N191">
        <v>121.84990000000001</v>
      </c>
      <c r="O191">
        <v>456.92</v>
      </c>
      <c r="P191">
        <v>3081.63</v>
      </c>
      <c r="Q191">
        <v>2622.53</v>
      </c>
      <c r="R191">
        <v>4602.18</v>
      </c>
      <c r="S191" s="6">
        <v>12390.1898</v>
      </c>
    </row>
    <row r="192" spans="1:19" ht="15" x14ac:dyDescent="0.25">
      <c r="A192" s="14">
        <v>340521057</v>
      </c>
      <c r="B192" s="11" t="s">
        <v>15</v>
      </c>
      <c r="C192" s="11" t="s">
        <v>275</v>
      </c>
      <c r="D192" s="11" t="s">
        <v>19</v>
      </c>
      <c r="E192" s="11" t="s">
        <v>20</v>
      </c>
      <c r="F192" s="11" t="s">
        <v>18</v>
      </c>
      <c r="G192">
        <v>186.84</v>
      </c>
      <c r="H192">
        <v>184.75</v>
      </c>
      <c r="I192">
        <v>178.32</v>
      </c>
      <c r="J192">
        <v>150.03</v>
      </c>
      <c r="K192">
        <v>202</v>
      </c>
      <c r="L192">
        <v>326.14</v>
      </c>
      <c r="M192">
        <v>304.39999999999998</v>
      </c>
      <c r="N192">
        <v>224.68</v>
      </c>
      <c r="O192">
        <v>268.91000000000003</v>
      </c>
      <c r="P192">
        <v>288.51</v>
      </c>
      <c r="Q192">
        <v>222.03</v>
      </c>
      <c r="R192">
        <v>190.05</v>
      </c>
      <c r="S192" s="6">
        <v>2726.6600000000003</v>
      </c>
    </row>
    <row r="193" spans="1:19" ht="15" x14ac:dyDescent="0.25">
      <c r="A193" s="14">
        <v>340524794</v>
      </c>
      <c r="B193" s="11" t="s">
        <v>15</v>
      </c>
      <c r="C193" s="11" t="s">
        <v>17</v>
      </c>
      <c r="D193" s="11" t="s">
        <v>19</v>
      </c>
      <c r="E193" s="11" t="s">
        <v>20</v>
      </c>
      <c r="F193" s="11" t="s">
        <v>18</v>
      </c>
      <c r="G193">
        <v>11.28</v>
      </c>
      <c r="H193">
        <v>14.79</v>
      </c>
      <c r="I193">
        <v>52.5</v>
      </c>
      <c r="J193">
        <v>59.32</v>
      </c>
      <c r="K193">
        <v>347.92</v>
      </c>
      <c r="L193">
        <v>450.17</v>
      </c>
      <c r="M193">
        <v>528.74</v>
      </c>
      <c r="N193">
        <v>523.72</v>
      </c>
      <c r="O193">
        <v>376.39</v>
      </c>
      <c r="P193">
        <v>385.9</v>
      </c>
      <c r="Q193">
        <v>285.38</v>
      </c>
      <c r="R193">
        <v>294.89</v>
      </c>
      <c r="S193" s="6">
        <v>3331</v>
      </c>
    </row>
    <row r="194" spans="1:19" ht="15" x14ac:dyDescent="0.25">
      <c r="A194" s="14">
        <v>340524895</v>
      </c>
      <c r="B194" s="11" t="s">
        <v>15</v>
      </c>
      <c r="C194" s="11" t="s">
        <v>70</v>
      </c>
      <c r="D194" s="11" t="s">
        <v>19</v>
      </c>
      <c r="E194" s="11" t="s">
        <v>20</v>
      </c>
      <c r="F194" s="11" t="s">
        <v>18</v>
      </c>
      <c r="G194">
        <v>336.6</v>
      </c>
      <c r="H194">
        <v>293.60000000000002</v>
      </c>
      <c r="I194">
        <v>314.14999999999998</v>
      </c>
      <c r="J194">
        <v>306.73</v>
      </c>
      <c r="K194">
        <v>316.95999999999998</v>
      </c>
      <c r="L194">
        <v>329.24</v>
      </c>
      <c r="M194">
        <v>344.87</v>
      </c>
      <c r="N194">
        <v>344.86</v>
      </c>
      <c r="O194">
        <v>324.60000000000002</v>
      </c>
      <c r="P194">
        <v>319.11</v>
      </c>
      <c r="Q194">
        <v>313.58</v>
      </c>
      <c r="R194">
        <v>343.76</v>
      </c>
      <c r="S194" s="6">
        <v>3888.0600000000004</v>
      </c>
    </row>
    <row r="195" spans="1:19" ht="15" x14ac:dyDescent="0.25">
      <c r="A195" s="14">
        <v>340527340</v>
      </c>
      <c r="B195" s="11" t="s">
        <v>15</v>
      </c>
      <c r="C195" s="11" t="s">
        <v>275</v>
      </c>
      <c r="D195" s="11" t="s">
        <v>19</v>
      </c>
      <c r="E195" s="11" t="s">
        <v>21</v>
      </c>
      <c r="F195" s="11" t="s">
        <v>18</v>
      </c>
      <c r="G195">
        <v>173.21</v>
      </c>
      <c r="H195">
        <v>210.88</v>
      </c>
      <c r="I195">
        <v>164.25</v>
      </c>
      <c r="J195">
        <v>105.94</v>
      </c>
      <c r="K195">
        <v>224.63</v>
      </c>
      <c r="L195">
        <v>466.09</v>
      </c>
      <c r="M195">
        <v>372.16989999999998</v>
      </c>
      <c r="N195">
        <v>324.67</v>
      </c>
      <c r="O195">
        <v>253.32</v>
      </c>
      <c r="P195">
        <v>93.12</v>
      </c>
      <c r="Q195">
        <v>109.56</v>
      </c>
      <c r="R195">
        <v>90.789900000000003</v>
      </c>
      <c r="S195" s="6">
        <v>2588.6298000000002</v>
      </c>
    </row>
    <row r="196" spans="1:19" ht="15" x14ac:dyDescent="0.25">
      <c r="A196" s="14">
        <v>340527711</v>
      </c>
      <c r="B196" s="11" t="s">
        <v>15</v>
      </c>
      <c r="C196" s="11" t="s">
        <v>275</v>
      </c>
      <c r="D196" s="11" t="s">
        <v>19</v>
      </c>
      <c r="E196" s="11" t="s">
        <v>21</v>
      </c>
      <c r="F196" s="11" t="s">
        <v>18</v>
      </c>
      <c r="G196">
        <v>1215.21</v>
      </c>
      <c r="H196">
        <v>1191.1500000000001</v>
      </c>
      <c r="I196">
        <v>1276.76</v>
      </c>
      <c r="J196">
        <v>1293.0899999999999</v>
      </c>
      <c r="K196">
        <v>1961.3697999999999</v>
      </c>
      <c r="L196">
        <v>3855.47</v>
      </c>
      <c r="M196">
        <v>4244.2898999999998</v>
      </c>
      <c r="N196">
        <v>3074.03</v>
      </c>
      <c r="O196">
        <v>3048.8798999999999</v>
      </c>
      <c r="P196">
        <v>1771.59</v>
      </c>
      <c r="Q196">
        <v>1742.09</v>
      </c>
      <c r="R196">
        <v>2582.6698999999999</v>
      </c>
      <c r="S196" s="6">
        <v>27256.5995</v>
      </c>
    </row>
    <row r="197" spans="1:19" ht="15" x14ac:dyDescent="0.25">
      <c r="A197" s="14">
        <v>340527712</v>
      </c>
      <c r="B197" s="11" t="s">
        <v>15</v>
      </c>
      <c r="C197" s="11">
        <v>0</v>
      </c>
      <c r="D197" s="11" t="s">
        <v>19</v>
      </c>
      <c r="E197" s="11" t="s">
        <v>21</v>
      </c>
      <c r="F197" s="11" t="s">
        <v>18</v>
      </c>
      <c r="G197">
        <v>188.79</v>
      </c>
      <c r="H197">
        <v>175.95</v>
      </c>
      <c r="I197">
        <v>133.21</v>
      </c>
      <c r="J197">
        <v>127.17</v>
      </c>
      <c r="K197">
        <v>129.91</v>
      </c>
      <c r="L197">
        <v>196.84</v>
      </c>
      <c r="M197">
        <v>217.84</v>
      </c>
      <c r="N197">
        <v>215.92</v>
      </c>
      <c r="O197">
        <v>216.16</v>
      </c>
      <c r="P197">
        <v>131.36000000000001</v>
      </c>
      <c r="Q197">
        <v>130.04</v>
      </c>
      <c r="R197">
        <v>199.54</v>
      </c>
      <c r="S197" s="6">
        <v>2062.73</v>
      </c>
    </row>
    <row r="198" spans="1:19" ht="15" x14ac:dyDescent="0.25">
      <c r="A198" s="14">
        <v>340528042</v>
      </c>
      <c r="B198" s="11" t="s">
        <v>15</v>
      </c>
      <c r="C198" s="11" t="s">
        <v>17</v>
      </c>
      <c r="D198" s="11" t="s">
        <v>19</v>
      </c>
      <c r="E198" s="11" t="s">
        <v>20</v>
      </c>
      <c r="F198" s="11" t="s">
        <v>18</v>
      </c>
      <c r="G198">
        <v>815.5</v>
      </c>
      <c r="H198">
        <v>794.96</v>
      </c>
      <c r="I198">
        <v>684.24</v>
      </c>
      <c r="J198">
        <v>615.44000000000005</v>
      </c>
      <c r="K198">
        <v>1028.82</v>
      </c>
      <c r="L198">
        <v>1235.75</v>
      </c>
      <c r="M198">
        <v>781.11</v>
      </c>
      <c r="N198">
        <v>578.27</v>
      </c>
      <c r="O198">
        <v>1032.3499999999999</v>
      </c>
      <c r="P198">
        <v>1121.04</v>
      </c>
      <c r="Q198">
        <v>841.3</v>
      </c>
      <c r="R198">
        <v>830.62</v>
      </c>
      <c r="S198" s="6">
        <v>10359.4</v>
      </c>
    </row>
    <row r="199" spans="1:19" ht="15" x14ac:dyDescent="0.25">
      <c r="A199" s="14">
        <v>340528043</v>
      </c>
      <c r="B199" s="11" t="s">
        <v>15</v>
      </c>
      <c r="C199" s="11" t="s">
        <v>116</v>
      </c>
      <c r="D199" s="11" t="s">
        <v>19</v>
      </c>
      <c r="E199" s="11" t="s">
        <v>20</v>
      </c>
      <c r="F199" s="11" t="s">
        <v>18</v>
      </c>
      <c r="G199">
        <v>106.19</v>
      </c>
      <c r="H199">
        <v>96.85</v>
      </c>
      <c r="I199">
        <v>98.47</v>
      </c>
      <c r="J199">
        <v>92.96</v>
      </c>
      <c r="K199">
        <v>105.31</v>
      </c>
      <c r="L199">
        <v>116.09</v>
      </c>
      <c r="M199">
        <v>152.44999999999999</v>
      </c>
      <c r="N199">
        <v>182.92</v>
      </c>
      <c r="O199">
        <v>130.03</v>
      </c>
      <c r="P199">
        <v>126.89</v>
      </c>
      <c r="Q199">
        <v>119.86</v>
      </c>
      <c r="R199">
        <v>122.1</v>
      </c>
      <c r="S199" s="6">
        <v>1450.12</v>
      </c>
    </row>
    <row r="200" spans="1:19" ht="15" x14ac:dyDescent="0.25">
      <c r="A200" s="14">
        <v>340528161</v>
      </c>
      <c r="B200" s="11" t="s">
        <v>15</v>
      </c>
      <c r="C200" s="11">
        <v>0</v>
      </c>
      <c r="D200" s="11" t="s">
        <v>19</v>
      </c>
      <c r="E200" s="11" t="s">
        <v>20</v>
      </c>
      <c r="F200" s="11" t="s">
        <v>18</v>
      </c>
      <c r="G200">
        <v>163.25</v>
      </c>
      <c r="H200">
        <v>148.11000000000001</v>
      </c>
      <c r="I200">
        <v>148.16999999999999</v>
      </c>
      <c r="J200">
        <v>137.97999999999999</v>
      </c>
      <c r="K200">
        <v>164.62</v>
      </c>
      <c r="L200">
        <v>182.06</v>
      </c>
      <c r="M200">
        <v>188.52</v>
      </c>
      <c r="N200">
        <v>188.68</v>
      </c>
      <c r="O200">
        <v>185.27</v>
      </c>
      <c r="P200">
        <v>191.75</v>
      </c>
      <c r="Q200">
        <v>189.89</v>
      </c>
      <c r="R200">
        <v>197.12</v>
      </c>
      <c r="S200" s="6">
        <v>2085.42</v>
      </c>
    </row>
    <row r="201" spans="1:19" ht="15" x14ac:dyDescent="0.25">
      <c r="A201" s="14">
        <v>340528874</v>
      </c>
      <c r="B201" s="11" t="s">
        <v>15</v>
      </c>
      <c r="C201" s="11" t="s">
        <v>117</v>
      </c>
      <c r="D201" s="11" t="s">
        <v>19</v>
      </c>
      <c r="E201" s="11" t="s">
        <v>21</v>
      </c>
      <c r="F201" s="11" t="s">
        <v>18</v>
      </c>
      <c r="G201">
        <v>5500.6198999999997</v>
      </c>
      <c r="H201">
        <v>4832.3100000000004</v>
      </c>
      <c r="I201">
        <v>2894.03</v>
      </c>
      <c r="J201">
        <v>2643.35</v>
      </c>
      <c r="K201">
        <v>2458.1799999999998</v>
      </c>
      <c r="L201">
        <v>4078.42</v>
      </c>
      <c r="M201">
        <v>3432.5999000000002</v>
      </c>
      <c r="N201">
        <v>4976.08</v>
      </c>
      <c r="O201">
        <v>5528.51</v>
      </c>
      <c r="P201">
        <v>3234.17</v>
      </c>
      <c r="Q201">
        <v>3397.6599000000001</v>
      </c>
      <c r="R201">
        <v>5700.12</v>
      </c>
      <c r="S201" s="6">
        <v>48676.049700000003</v>
      </c>
    </row>
    <row r="202" spans="1:19" ht="15" x14ac:dyDescent="0.25">
      <c r="A202" s="14">
        <v>340529402</v>
      </c>
      <c r="B202" s="11" t="s">
        <v>15</v>
      </c>
      <c r="C202" s="11" t="s">
        <v>17</v>
      </c>
      <c r="D202" s="11" t="s">
        <v>19</v>
      </c>
      <c r="E202" s="11" t="s">
        <v>20</v>
      </c>
      <c r="F202" s="11" t="s">
        <v>18</v>
      </c>
      <c r="G202">
        <v>47.92</v>
      </c>
      <c r="H202">
        <v>43.38</v>
      </c>
      <c r="I202">
        <v>40.57</v>
      </c>
      <c r="J202">
        <v>38.43</v>
      </c>
      <c r="K202">
        <v>91.55</v>
      </c>
      <c r="L202">
        <v>109.12</v>
      </c>
      <c r="M202">
        <v>156.04</v>
      </c>
      <c r="N202">
        <v>156.30000000000001</v>
      </c>
      <c r="O202">
        <v>133.43</v>
      </c>
      <c r="P202">
        <v>137.88999999999999</v>
      </c>
      <c r="Q202">
        <v>133.66999999999999</v>
      </c>
      <c r="R202">
        <v>138.13</v>
      </c>
      <c r="S202" s="6">
        <v>1226.4299999999998</v>
      </c>
    </row>
    <row r="203" spans="1:19" ht="15" x14ac:dyDescent="0.25">
      <c r="A203" s="14">
        <v>340529514</v>
      </c>
      <c r="B203" s="11" t="s">
        <v>15</v>
      </c>
      <c r="C203" s="11" t="s">
        <v>118</v>
      </c>
      <c r="D203" s="11" t="s">
        <v>19</v>
      </c>
      <c r="E203" s="11" t="s">
        <v>21</v>
      </c>
      <c r="F203" s="11" t="s">
        <v>18</v>
      </c>
      <c r="G203">
        <v>452.57</v>
      </c>
      <c r="H203">
        <v>415.07</v>
      </c>
      <c r="I203">
        <v>360.06</v>
      </c>
      <c r="J203">
        <v>347.66</v>
      </c>
      <c r="K203">
        <v>305.64999999999998</v>
      </c>
      <c r="L203">
        <v>51.78</v>
      </c>
      <c r="M203">
        <v>895.63</v>
      </c>
      <c r="N203">
        <v>453.4</v>
      </c>
      <c r="O203">
        <v>348.16</v>
      </c>
      <c r="P203">
        <v>362.03</v>
      </c>
      <c r="Q203">
        <v>290.4599</v>
      </c>
      <c r="R203">
        <v>432.13</v>
      </c>
      <c r="S203" s="6">
        <v>4714.5999000000002</v>
      </c>
    </row>
    <row r="204" spans="1:19" ht="15" x14ac:dyDescent="0.25">
      <c r="A204" s="14">
        <v>340532528</v>
      </c>
      <c r="B204" s="11" t="s">
        <v>15</v>
      </c>
      <c r="C204" s="11" t="s">
        <v>275</v>
      </c>
      <c r="D204" s="11" t="s">
        <v>19</v>
      </c>
      <c r="E204" s="11" t="s">
        <v>21</v>
      </c>
      <c r="F204" s="11" t="s">
        <v>18</v>
      </c>
      <c r="G204">
        <v>236.41</v>
      </c>
      <c r="H204">
        <v>175.93</v>
      </c>
      <c r="I204">
        <v>155.22</v>
      </c>
      <c r="J204">
        <v>105.91</v>
      </c>
      <c r="K204">
        <v>382.23</v>
      </c>
      <c r="L204">
        <v>965.86</v>
      </c>
      <c r="M204">
        <v>597.21</v>
      </c>
      <c r="N204">
        <v>224.73</v>
      </c>
      <c r="O204">
        <v>695.85</v>
      </c>
      <c r="P204">
        <v>283.72000000000003</v>
      </c>
      <c r="Q204">
        <v>279.14</v>
      </c>
      <c r="R204">
        <v>292.7</v>
      </c>
      <c r="S204" s="6">
        <v>4394.91</v>
      </c>
    </row>
    <row r="205" spans="1:19" ht="15" x14ac:dyDescent="0.25">
      <c r="A205" s="14">
        <v>340532535</v>
      </c>
      <c r="B205" s="11" t="s">
        <v>15</v>
      </c>
      <c r="C205" s="11" t="s">
        <v>275</v>
      </c>
      <c r="D205" s="11" t="s">
        <v>19</v>
      </c>
      <c r="E205" s="11" t="s">
        <v>21</v>
      </c>
      <c r="F205" s="11" t="s">
        <v>18</v>
      </c>
      <c r="G205">
        <v>5451</v>
      </c>
      <c r="H205">
        <v>5335.35</v>
      </c>
      <c r="I205">
        <v>4294.21</v>
      </c>
      <c r="J205">
        <v>4193.6000000000004</v>
      </c>
      <c r="K205">
        <v>4752.9399999999996</v>
      </c>
      <c r="L205">
        <v>9435.69</v>
      </c>
      <c r="M205">
        <v>10240.040000000001</v>
      </c>
      <c r="N205">
        <v>9882.66</v>
      </c>
      <c r="O205">
        <v>10176.7999</v>
      </c>
      <c r="P205">
        <v>2425.1199000000001</v>
      </c>
      <c r="Q205">
        <v>1891.4099000000001</v>
      </c>
      <c r="R205">
        <v>2671.4198999999999</v>
      </c>
      <c r="S205" s="6">
        <v>70750.239600000001</v>
      </c>
    </row>
    <row r="206" spans="1:19" ht="15" x14ac:dyDescent="0.25">
      <c r="A206" s="14">
        <v>340532545</v>
      </c>
      <c r="B206" s="11" t="s">
        <v>15</v>
      </c>
      <c r="C206" s="11" t="s">
        <v>275</v>
      </c>
      <c r="D206" s="11" t="s">
        <v>19</v>
      </c>
      <c r="E206" s="11" t="s">
        <v>20</v>
      </c>
      <c r="F206" s="11" t="s">
        <v>18</v>
      </c>
      <c r="G206">
        <v>253.98</v>
      </c>
      <c r="H206">
        <v>242.69</v>
      </c>
      <c r="I206">
        <v>259.58</v>
      </c>
      <c r="J206">
        <v>251.39</v>
      </c>
      <c r="K206">
        <v>259.67</v>
      </c>
      <c r="L206">
        <v>251.04</v>
      </c>
      <c r="M206">
        <v>259.51</v>
      </c>
      <c r="N206">
        <v>259.77</v>
      </c>
      <c r="O206">
        <v>251.2</v>
      </c>
      <c r="P206">
        <v>259.54000000000002</v>
      </c>
      <c r="Q206">
        <v>251.14</v>
      </c>
      <c r="R206">
        <v>259.5</v>
      </c>
      <c r="S206" s="6">
        <v>3059.0099999999998</v>
      </c>
    </row>
    <row r="207" spans="1:19" ht="15" x14ac:dyDescent="0.25">
      <c r="A207" s="14">
        <v>340535009</v>
      </c>
      <c r="B207" s="11" t="s">
        <v>15</v>
      </c>
      <c r="C207" s="11" t="s">
        <v>121</v>
      </c>
      <c r="D207" s="11" t="s">
        <v>19</v>
      </c>
      <c r="E207" s="11" t="s">
        <v>21</v>
      </c>
      <c r="F207" s="11" t="s">
        <v>18</v>
      </c>
      <c r="G207">
        <v>7071.76</v>
      </c>
      <c r="H207">
        <v>6743.09</v>
      </c>
      <c r="I207">
        <v>4771.07</v>
      </c>
      <c r="J207">
        <v>4922.4399999999996</v>
      </c>
      <c r="K207">
        <v>5875.23</v>
      </c>
      <c r="L207">
        <v>7569.52</v>
      </c>
      <c r="M207">
        <v>7028.77</v>
      </c>
      <c r="N207">
        <v>6098.8599000000004</v>
      </c>
      <c r="O207">
        <v>5022.0798999999997</v>
      </c>
      <c r="P207">
        <v>3986.47</v>
      </c>
      <c r="Q207">
        <v>5309.95</v>
      </c>
      <c r="R207">
        <v>8498.25</v>
      </c>
      <c r="S207" s="6">
        <v>72897.48980000001</v>
      </c>
    </row>
    <row r="208" spans="1:19" ht="15" x14ac:dyDescent="0.25">
      <c r="A208" s="14">
        <v>340535548</v>
      </c>
      <c r="B208" s="11" t="s">
        <v>15</v>
      </c>
      <c r="C208" s="11" t="s">
        <v>117</v>
      </c>
      <c r="D208" s="11" t="s">
        <v>19</v>
      </c>
      <c r="E208" s="11" t="s">
        <v>20</v>
      </c>
      <c r="F208" s="11" t="s">
        <v>18</v>
      </c>
      <c r="G208">
        <v>1324.8</v>
      </c>
      <c r="H208">
        <v>1056.1300000000001</v>
      </c>
      <c r="I208">
        <v>1122.17</v>
      </c>
      <c r="J208">
        <v>1058.57</v>
      </c>
      <c r="K208">
        <v>1093.8499999999999</v>
      </c>
      <c r="L208">
        <v>902.17</v>
      </c>
      <c r="M208">
        <v>891.66</v>
      </c>
      <c r="N208">
        <v>212.7</v>
      </c>
      <c r="O208">
        <v>413.71</v>
      </c>
      <c r="P208">
        <v>798.52</v>
      </c>
      <c r="Q208">
        <v>936.45</v>
      </c>
      <c r="R208">
        <v>1362.34</v>
      </c>
      <c r="S208" s="6">
        <v>11173.070000000002</v>
      </c>
    </row>
    <row r="209" spans="1:19" ht="15" x14ac:dyDescent="0.25">
      <c r="A209" s="14">
        <v>340537197</v>
      </c>
      <c r="B209" s="11" t="s">
        <v>15</v>
      </c>
      <c r="C209" s="11" t="s">
        <v>253</v>
      </c>
      <c r="D209" s="11" t="s">
        <v>19</v>
      </c>
      <c r="E209" s="11" t="s">
        <v>20</v>
      </c>
      <c r="F209" s="11" t="s">
        <v>18</v>
      </c>
      <c r="G209">
        <v>494.81</v>
      </c>
      <c r="H209">
        <v>409.57</v>
      </c>
      <c r="I209">
        <v>491.07</v>
      </c>
      <c r="J209">
        <v>537.80999999999995</v>
      </c>
      <c r="K209">
        <v>575.91</v>
      </c>
      <c r="L209">
        <v>613.42999999999995</v>
      </c>
      <c r="M209">
        <v>639.24</v>
      </c>
      <c r="N209">
        <v>652.33000000000004</v>
      </c>
      <c r="O209">
        <v>634.08000000000004</v>
      </c>
      <c r="P209">
        <v>655.79</v>
      </c>
      <c r="Q209">
        <v>485.95</v>
      </c>
      <c r="R209">
        <v>399.72</v>
      </c>
      <c r="S209" s="6">
        <v>6589.71</v>
      </c>
    </row>
    <row r="210" spans="1:19" ht="15" x14ac:dyDescent="0.25">
      <c r="A210" s="14">
        <v>340538286</v>
      </c>
      <c r="B210" s="11" t="s">
        <v>15</v>
      </c>
      <c r="C210" s="11" t="s">
        <v>254</v>
      </c>
      <c r="D210" s="11" t="s">
        <v>19</v>
      </c>
      <c r="E210" s="11" t="s">
        <v>21</v>
      </c>
      <c r="F210" s="11" t="s">
        <v>18</v>
      </c>
      <c r="G210">
        <v>4935.47</v>
      </c>
      <c r="H210">
        <v>4359.38</v>
      </c>
      <c r="I210">
        <v>3454.21</v>
      </c>
      <c r="J210">
        <v>3338.78</v>
      </c>
      <c r="K210">
        <v>4748.8698999999997</v>
      </c>
      <c r="L210">
        <v>8550.7199999999993</v>
      </c>
      <c r="M210">
        <v>9446.17</v>
      </c>
      <c r="N210">
        <v>9268.94</v>
      </c>
      <c r="O210">
        <v>9104.19</v>
      </c>
      <c r="P210">
        <v>4626.66</v>
      </c>
      <c r="Q210">
        <v>4026.49</v>
      </c>
      <c r="R210">
        <v>4994.3900000000003</v>
      </c>
      <c r="S210" s="6">
        <v>70854.269900000014</v>
      </c>
    </row>
    <row r="211" spans="1:19" ht="15" x14ac:dyDescent="0.25">
      <c r="A211" s="14">
        <v>340539783</v>
      </c>
      <c r="B211" s="11" t="s">
        <v>15</v>
      </c>
      <c r="C211" s="11" t="s">
        <v>261</v>
      </c>
      <c r="D211" s="11" t="s">
        <v>19</v>
      </c>
      <c r="E211" s="11" t="s">
        <v>20</v>
      </c>
      <c r="F211" s="11" t="s">
        <v>18</v>
      </c>
      <c r="G211">
        <v>427.87</v>
      </c>
      <c r="H211">
        <v>373.81</v>
      </c>
      <c r="I211">
        <v>365.85</v>
      </c>
      <c r="J211">
        <v>314.41000000000003</v>
      </c>
      <c r="K211">
        <v>408.76</v>
      </c>
      <c r="L211">
        <v>628.91999999999996</v>
      </c>
      <c r="M211">
        <v>571.08000000000004</v>
      </c>
      <c r="N211">
        <v>378.44</v>
      </c>
      <c r="O211">
        <v>528.12</v>
      </c>
      <c r="P211">
        <v>579.17999999999995</v>
      </c>
      <c r="Q211">
        <v>444.14</v>
      </c>
      <c r="R211">
        <v>378.78</v>
      </c>
      <c r="S211" s="6">
        <v>5399.3600000000006</v>
      </c>
    </row>
    <row r="212" spans="1:19" ht="15" x14ac:dyDescent="0.25">
      <c r="A212" s="14">
        <v>340539905</v>
      </c>
      <c r="B212" s="11" t="s">
        <v>15</v>
      </c>
      <c r="C212" s="11">
        <v>0</v>
      </c>
      <c r="D212" s="11" t="s">
        <v>19</v>
      </c>
      <c r="E212" s="11" t="s">
        <v>20</v>
      </c>
      <c r="F212" s="11" t="s">
        <v>18</v>
      </c>
      <c r="G212">
        <v>130.6</v>
      </c>
      <c r="H212">
        <v>124.69</v>
      </c>
      <c r="I212">
        <v>131.99</v>
      </c>
      <c r="J212">
        <v>127.6</v>
      </c>
      <c r="K212">
        <v>131.69</v>
      </c>
      <c r="L212">
        <v>127.33</v>
      </c>
      <c r="M212">
        <v>130.57</v>
      </c>
      <c r="N212">
        <v>130.77000000000001</v>
      </c>
      <c r="O212">
        <v>128.13</v>
      </c>
      <c r="P212">
        <v>132.4</v>
      </c>
      <c r="Q212">
        <v>143.86000000000001</v>
      </c>
      <c r="R212">
        <v>150.46</v>
      </c>
      <c r="S212" s="6">
        <v>1590.0900000000001</v>
      </c>
    </row>
    <row r="213" spans="1:19" ht="15" x14ac:dyDescent="0.25">
      <c r="A213" s="14">
        <v>340540092</v>
      </c>
      <c r="B213" s="11" t="s">
        <v>15</v>
      </c>
      <c r="C213" s="11">
        <v>0</v>
      </c>
      <c r="D213" s="11" t="s">
        <v>19</v>
      </c>
      <c r="E213" s="11" t="s">
        <v>21</v>
      </c>
      <c r="F213" s="11" t="s">
        <v>25</v>
      </c>
      <c r="G213">
        <v>2875.2</v>
      </c>
      <c r="H213">
        <v>2822.4699000000001</v>
      </c>
      <c r="I213">
        <v>2092.35</v>
      </c>
      <c r="J213">
        <v>1633.13</v>
      </c>
      <c r="K213">
        <v>3122.94</v>
      </c>
      <c r="L213">
        <v>7103.4399000000003</v>
      </c>
      <c r="M213">
        <v>5318.93</v>
      </c>
      <c r="N213">
        <v>6272.17</v>
      </c>
      <c r="O213">
        <v>9027.2099999999991</v>
      </c>
      <c r="P213">
        <v>3627.32</v>
      </c>
      <c r="Q213">
        <v>2706.93</v>
      </c>
      <c r="R213">
        <v>3557.16</v>
      </c>
      <c r="S213" s="6">
        <v>50159.249800000005</v>
      </c>
    </row>
    <row r="214" spans="1:19" ht="15" x14ac:dyDescent="0.25">
      <c r="A214" s="14">
        <v>340541129</v>
      </c>
      <c r="B214" s="11" t="s">
        <v>15</v>
      </c>
      <c r="C214" s="11" t="s">
        <v>126</v>
      </c>
      <c r="D214" s="11" t="s">
        <v>19</v>
      </c>
      <c r="E214" s="11" t="s">
        <v>21</v>
      </c>
      <c r="F214" s="11" t="s">
        <v>25</v>
      </c>
      <c r="G214">
        <v>0</v>
      </c>
      <c r="H214">
        <v>7002.76</v>
      </c>
      <c r="I214">
        <v>5107.4598999999998</v>
      </c>
      <c r="J214">
        <v>3864.05</v>
      </c>
      <c r="K214">
        <v>8628.4599999999991</v>
      </c>
      <c r="L214">
        <v>18659.3</v>
      </c>
      <c r="M214">
        <v>20440.05</v>
      </c>
      <c r="N214">
        <v>19560.900000000001</v>
      </c>
      <c r="O214">
        <v>25767.43</v>
      </c>
      <c r="P214">
        <v>8297.43</v>
      </c>
      <c r="Q214">
        <v>7150.9</v>
      </c>
      <c r="R214">
        <v>8513.26</v>
      </c>
      <c r="S214" s="6">
        <v>132991.9999</v>
      </c>
    </row>
    <row r="215" spans="1:19" ht="15" x14ac:dyDescent="0.25">
      <c r="A215" s="14">
        <v>340541665</v>
      </c>
      <c r="B215" s="11" t="s">
        <v>15</v>
      </c>
      <c r="C215" s="11" t="s">
        <v>17</v>
      </c>
      <c r="D215" s="11" t="s">
        <v>19</v>
      </c>
      <c r="E215" s="11" t="s">
        <v>21</v>
      </c>
      <c r="F215" s="11" t="s">
        <v>18</v>
      </c>
      <c r="G215">
        <v>4090.25</v>
      </c>
      <c r="H215">
        <v>2208.96</v>
      </c>
      <c r="I215">
        <v>1572.5</v>
      </c>
      <c r="J215">
        <v>1631.45</v>
      </c>
      <c r="K215">
        <v>2011.62</v>
      </c>
      <c r="L215">
        <v>3524.83</v>
      </c>
      <c r="M215">
        <v>3869.29</v>
      </c>
      <c r="N215">
        <v>2651.12</v>
      </c>
      <c r="O215">
        <v>4371.75</v>
      </c>
      <c r="P215">
        <v>1949.66</v>
      </c>
      <c r="Q215">
        <v>1835.6599000000001</v>
      </c>
      <c r="R215">
        <v>2176.5100000000002</v>
      </c>
      <c r="S215" s="6">
        <v>31893.599899999994</v>
      </c>
    </row>
    <row r="216" spans="1:19" ht="15" x14ac:dyDescent="0.25">
      <c r="A216" s="14">
        <v>340542000</v>
      </c>
      <c r="B216" s="11" t="s">
        <v>15</v>
      </c>
      <c r="C216" s="11" t="s">
        <v>127</v>
      </c>
      <c r="D216" s="11" t="s">
        <v>19</v>
      </c>
      <c r="E216" s="11" t="s">
        <v>21</v>
      </c>
      <c r="F216" s="11" t="s">
        <v>18</v>
      </c>
      <c r="G216">
        <v>1564.4</v>
      </c>
      <c r="H216">
        <v>1534.48</v>
      </c>
      <c r="I216">
        <v>1207.6899000000001</v>
      </c>
      <c r="J216">
        <v>1375.26</v>
      </c>
      <c r="K216">
        <v>1735.14</v>
      </c>
      <c r="L216">
        <v>3850.55</v>
      </c>
      <c r="M216">
        <v>4318.3100000000004</v>
      </c>
      <c r="N216">
        <v>4741.78</v>
      </c>
      <c r="O216">
        <v>3955.6098999999999</v>
      </c>
      <c r="P216">
        <v>2681.68</v>
      </c>
      <c r="Q216">
        <v>1417.03</v>
      </c>
      <c r="R216">
        <v>1582.39</v>
      </c>
      <c r="S216" s="6">
        <v>29964.319799999997</v>
      </c>
    </row>
    <row r="217" spans="1:19" ht="15" x14ac:dyDescent="0.25">
      <c r="A217" s="14">
        <v>340542172</v>
      </c>
      <c r="B217" s="11" t="s">
        <v>15</v>
      </c>
      <c r="C217" s="11" t="s">
        <v>70</v>
      </c>
      <c r="D217" s="11" t="s">
        <v>19</v>
      </c>
      <c r="E217" s="11" t="s">
        <v>20</v>
      </c>
      <c r="F217" s="11" t="s">
        <v>18</v>
      </c>
      <c r="G217">
        <v>119.39</v>
      </c>
      <c r="H217">
        <v>114.23</v>
      </c>
      <c r="I217">
        <v>119.27</v>
      </c>
      <c r="J217">
        <v>113.92</v>
      </c>
      <c r="K217">
        <v>118.63</v>
      </c>
      <c r="L217">
        <v>115.64</v>
      </c>
      <c r="M217">
        <v>119.82</v>
      </c>
      <c r="N217">
        <v>119.9</v>
      </c>
      <c r="O217">
        <v>115.93</v>
      </c>
      <c r="P217">
        <v>119.79</v>
      </c>
      <c r="Q217">
        <v>131.38999999999999</v>
      </c>
      <c r="R217">
        <v>137.54</v>
      </c>
      <c r="S217" s="6">
        <v>1445.4499999999998</v>
      </c>
    </row>
    <row r="218" spans="1:19" ht="15" x14ac:dyDescent="0.25">
      <c r="A218" s="14">
        <v>340544597</v>
      </c>
      <c r="B218" s="11" t="s">
        <v>15</v>
      </c>
      <c r="C218" s="11" t="s">
        <v>128</v>
      </c>
      <c r="D218" s="11" t="s">
        <v>19</v>
      </c>
      <c r="E218" s="11" t="s">
        <v>20</v>
      </c>
      <c r="F218" s="11" t="s">
        <v>18</v>
      </c>
      <c r="G218">
        <v>101.99</v>
      </c>
      <c r="H218">
        <v>97</v>
      </c>
      <c r="I218">
        <v>102.61</v>
      </c>
      <c r="J218">
        <v>98.8</v>
      </c>
      <c r="K218">
        <v>102.59</v>
      </c>
      <c r="L218">
        <v>99.62</v>
      </c>
      <c r="M218">
        <v>102.83</v>
      </c>
      <c r="N218">
        <v>102.79</v>
      </c>
      <c r="O218">
        <v>103.37</v>
      </c>
      <c r="P218">
        <v>107.58</v>
      </c>
      <c r="Q218">
        <v>117.02</v>
      </c>
      <c r="R218">
        <v>122.98</v>
      </c>
      <c r="S218" s="6">
        <v>1259.18</v>
      </c>
    </row>
    <row r="219" spans="1:19" ht="15" x14ac:dyDescent="0.25">
      <c r="A219" s="14">
        <v>340546539</v>
      </c>
      <c r="B219" s="11" t="s">
        <v>15</v>
      </c>
      <c r="C219" s="11" t="s">
        <v>126</v>
      </c>
      <c r="D219" s="11" t="s">
        <v>19</v>
      </c>
      <c r="E219" s="11" t="s">
        <v>21</v>
      </c>
      <c r="F219" s="11" t="s">
        <v>25</v>
      </c>
      <c r="G219">
        <v>1709.69</v>
      </c>
      <c r="H219">
        <v>1688.7</v>
      </c>
      <c r="I219">
        <v>1214.24</v>
      </c>
      <c r="J219">
        <v>1319.7699</v>
      </c>
      <c r="K219">
        <v>1764.25</v>
      </c>
      <c r="L219">
        <v>3176.18</v>
      </c>
      <c r="M219">
        <v>3531.2199000000001</v>
      </c>
      <c r="N219">
        <v>3368.33</v>
      </c>
      <c r="O219">
        <v>6314.7</v>
      </c>
      <c r="P219">
        <v>1836.95</v>
      </c>
      <c r="Q219">
        <v>2267.34</v>
      </c>
      <c r="R219">
        <v>2811.25</v>
      </c>
      <c r="S219" s="6">
        <v>31002.619800000004</v>
      </c>
    </row>
    <row r="220" spans="1:19" ht="15" x14ac:dyDescent="0.25">
      <c r="A220" s="14">
        <v>340546549</v>
      </c>
      <c r="B220" s="11" t="s">
        <v>15</v>
      </c>
      <c r="C220" s="11" t="s">
        <v>126</v>
      </c>
      <c r="D220" s="11" t="s">
        <v>19</v>
      </c>
      <c r="E220" s="11" t="s">
        <v>21</v>
      </c>
      <c r="F220" s="11" t="s">
        <v>25</v>
      </c>
      <c r="G220">
        <v>11094.42</v>
      </c>
      <c r="H220">
        <v>10563.439899999999</v>
      </c>
      <c r="I220">
        <v>6997.45</v>
      </c>
      <c r="J220">
        <v>6022.4699000000001</v>
      </c>
      <c r="K220">
        <v>11652.4799</v>
      </c>
      <c r="L220">
        <v>25386.37</v>
      </c>
      <c r="M220">
        <v>28033.98</v>
      </c>
      <c r="N220">
        <v>18284.990000000002</v>
      </c>
      <c r="O220">
        <v>23607.97</v>
      </c>
      <c r="P220">
        <v>8473.07</v>
      </c>
      <c r="Q220">
        <v>8469.2000000000007</v>
      </c>
      <c r="R220">
        <v>10816.79</v>
      </c>
      <c r="S220" s="6">
        <v>169402.62970000002</v>
      </c>
    </row>
    <row r="221" spans="1:19" ht="15" x14ac:dyDescent="0.25">
      <c r="A221" s="14">
        <v>340546763</v>
      </c>
      <c r="B221" s="11" t="s">
        <v>15</v>
      </c>
      <c r="C221" s="11" t="s">
        <v>126</v>
      </c>
      <c r="D221" s="11" t="s">
        <v>19</v>
      </c>
      <c r="E221" s="11" t="s">
        <v>21</v>
      </c>
      <c r="F221" s="11" t="s">
        <v>25</v>
      </c>
      <c r="G221">
        <v>5043.6099999999997</v>
      </c>
      <c r="H221">
        <v>4317.7898999999998</v>
      </c>
      <c r="I221">
        <v>3148.3798999999999</v>
      </c>
      <c r="J221">
        <v>1453.04</v>
      </c>
      <c r="K221">
        <v>5947.46</v>
      </c>
      <c r="L221">
        <v>13838.65</v>
      </c>
      <c r="M221">
        <v>16534.97</v>
      </c>
      <c r="N221">
        <v>7278.21</v>
      </c>
      <c r="O221">
        <v>14057.63</v>
      </c>
      <c r="P221">
        <v>2709.55</v>
      </c>
      <c r="Q221">
        <v>4796.54</v>
      </c>
      <c r="R221">
        <v>5239.72</v>
      </c>
      <c r="S221" s="6">
        <v>84365.549799999993</v>
      </c>
    </row>
    <row r="222" spans="1:19" ht="15" x14ac:dyDescent="0.25">
      <c r="A222" s="14">
        <v>340546805</v>
      </c>
      <c r="B222" s="11" t="s">
        <v>15</v>
      </c>
      <c r="C222" s="11" t="s">
        <v>118</v>
      </c>
      <c r="D222" s="11" t="s">
        <v>19</v>
      </c>
      <c r="E222" s="11" t="s">
        <v>20</v>
      </c>
      <c r="F222" s="11" t="s">
        <v>18</v>
      </c>
      <c r="G222">
        <v>227.53</v>
      </c>
      <c r="H222">
        <v>214.29</v>
      </c>
      <c r="I222">
        <v>228.69</v>
      </c>
      <c r="J222">
        <v>217.84</v>
      </c>
      <c r="K222">
        <v>225.1</v>
      </c>
      <c r="L222">
        <v>215.82</v>
      </c>
      <c r="M222">
        <v>222.63</v>
      </c>
      <c r="N222">
        <v>223.46</v>
      </c>
      <c r="O222">
        <v>214.43</v>
      </c>
      <c r="P222">
        <v>218.31</v>
      </c>
      <c r="Q222">
        <v>213.56</v>
      </c>
      <c r="R222">
        <v>230.13</v>
      </c>
      <c r="S222" s="6">
        <v>2651.7900000000004</v>
      </c>
    </row>
    <row r="223" spans="1:19" ht="15" x14ac:dyDescent="0.25">
      <c r="A223" s="14">
        <v>340547005</v>
      </c>
      <c r="B223" s="11" t="s">
        <v>15</v>
      </c>
      <c r="C223" s="11" t="s">
        <v>132</v>
      </c>
      <c r="D223" s="11" t="s">
        <v>19</v>
      </c>
      <c r="E223" s="11" t="s">
        <v>20</v>
      </c>
      <c r="F223" s="11" t="s">
        <v>18</v>
      </c>
      <c r="G223">
        <v>484.68</v>
      </c>
      <c r="H223">
        <v>393</v>
      </c>
      <c r="I223">
        <v>417.54</v>
      </c>
      <c r="J223">
        <v>354.1</v>
      </c>
      <c r="K223">
        <v>362.21</v>
      </c>
      <c r="L223">
        <v>322.74</v>
      </c>
      <c r="M223">
        <v>330.31</v>
      </c>
      <c r="N223">
        <v>330.48</v>
      </c>
      <c r="O223">
        <v>319.82</v>
      </c>
      <c r="P223">
        <v>397.05</v>
      </c>
      <c r="Q223">
        <v>403.2</v>
      </c>
      <c r="R223">
        <v>417.79</v>
      </c>
      <c r="S223" s="6">
        <v>4532.920000000001</v>
      </c>
    </row>
    <row r="224" spans="1:19" ht="15" x14ac:dyDescent="0.25">
      <c r="A224" s="14">
        <v>340547339</v>
      </c>
      <c r="B224" s="11" t="s">
        <v>15</v>
      </c>
      <c r="C224" s="11" t="s">
        <v>17</v>
      </c>
      <c r="D224" s="11" t="s">
        <v>19</v>
      </c>
      <c r="E224" s="11" t="s">
        <v>20</v>
      </c>
      <c r="F224" s="11" t="s">
        <v>18</v>
      </c>
      <c r="G224">
        <v>218.19</v>
      </c>
      <c r="H224">
        <v>212.77</v>
      </c>
      <c r="I224">
        <v>166.42</v>
      </c>
      <c r="J224">
        <v>152.30000000000001</v>
      </c>
      <c r="K224">
        <v>320.16000000000003</v>
      </c>
      <c r="L224">
        <v>374.28</v>
      </c>
      <c r="M224">
        <v>389.77</v>
      </c>
      <c r="N224">
        <v>372.65</v>
      </c>
      <c r="O224">
        <v>274</v>
      </c>
      <c r="P224">
        <v>267.12</v>
      </c>
      <c r="Q224">
        <v>33.76</v>
      </c>
      <c r="R224">
        <v>34.880000000000003</v>
      </c>
      <c r="S224" s="6">
        <v>2816.3</v>
      </c>
    </row>
    <row r="225" spans="1:19" ht="15" x14ac:dyDescent="0.25">
      <c r="A225" s="14">
        <v>340548649</v>
      </c>
      <c r="B225" s="11" t="s">
        <v>15</v>
      </c>
      <c r="C225" s="11" t="s">
        <v>118</v>
      </c>
      <c r="D225" s="11" t="s">
        <v>19</v>
      </c>
      <c r="E225" s="11" t="s">
        <v>20</v>
      </c>
      <c r="F225" s="11" t="s">
        <v>18</v>
      </c>
      <c r="G225">
        <v>84.07</v>
      </c>
      <c r="H225">
        <v>80.3</v>
      </c>
      <c r="I225">
        <v>78.92</v>
      </c>
      <c r="J225">
        <v>75.38</v>
      </c>
      <c r="K225">
        <v>72.81</v>
      </c>
      <c r="L225">
        <v>68.75</v>
      </c>
      <c r="M225">
        <v>68.489999999999995</v>
      </c>
      <c r="N225">
        <v>68.040000000000006</v>
      </c>
      <c r="O225">
        <v>64</v>
      </c>
      <c r="P225">
        <v>66.22</v>
      </c>
      <c r="Q225">
        <v>66.63</v>
      </c>
      <c r="R225">
        <v>68.73</v>
      </c>
      <c r="S225" s="6">
        <v>862.34</v>
      </c>
    </row>
    <row r="226" spans="1:19" ht="15" x14ac:dyDescent="0.25">
      <c r="A226" s="14">
        <v>340549042</v>
      </c>
      <c r="B226" s="11" t="s">
        <v>15</v>
      </c>
      <c r="C226" s="11" t="s">
        <v>126</v>
      </c>
      <c r="D226" s="11" t="s">
        <v>19</v>
      </c>
      <c r="E226" s="11" t="s">
        <v>21</v>
      </c>
      <c r="F226" s="11" t="s">
        <v>18</v>
      </c>
      <c r="G226">
        <v>2856.78</v>
      </c>
      <c r="H226">
        <v>2582.14</v>
      </c>
      <c r="I226">
        <v>1793.5</v>
      </c>
      <c r="J226">
        <v>1928.68</v>
      </c>
      <c r="K226">
        <v>2970.1698999999999</v>
      </c>
      <c r="L226">
        <v>7076.38</v>
      </c>
      <c r="M226">
        <v>8410.89</v>
      </c>
      <c r="N226">
        <v>8999.0300000000007</v>
      </c>
      <c r="O226">
        <v>10098.790000000001</v>
      </c>
      <c r="P226">
        <v>3930.19</v>
      </c>
      <c r="Q226">
        <v>3017.45</v>
      </c>
      <c r="R226">
        <v>3929.13</v>
      </c>
      <c r="S226" s="6">
        <v>57593.1299</v>
      </c>
    </row>
    <row r="227" spans="1:19" ht="15" x14ac:dyDescent="0.25">
      <c r="A227" s="14">
        <v>340551004</v>
      </c>
      <c r="B227" s="11" t="s">
        <v>15</v>
      </c>
      <c r="C227" s="11" t="s">
        <v>117</v>
      </c>
      <c r="D227" s="11" t="s">
        <v>19</v>
      </c>
      <c r="E227" s="11" t="s">
        <v>21</v>
      </c>
      <c r="F227" s="11" t="s">
        <v>25</v>
      </c>
      <c r="G227">
        <v>10336.469999999999</v>
      </c>
      <c r="H227">
        <v>8983.1298999999999</v>
      </c>
      <c r="I227">
        <v>5332.33</v>
      </c>
      <c r="J227">
        <v>4529.17</v>
      </c>
      <c r="K227">
        <v>4535.8500000000004</v>
      </c>
      <c r="L227">
        <v>7293.01</v>
      </c>
      <c r="M227">
        <v>7639.05</v>
      </c>
      <c r="N227">
        <v>6887.49</v>
      </c>
      <c r="O227">
        <v>6908.0898999999999</v>
      </c>
      <c r="P227">
        <v>4057.28</v>
      </c>
      <c r="Q227">
        <v>3945.73</v>
      </c>
      <c r="R227">
        <v>6376.23</v>
      </c>
      <c r="S227" s="6">
        <v>76823.829799999992</v>
      </c>
    </row>
    <row r="228" spans="1:19" ht="15" x14ac:dyDescent="0.25">
      <c r="A228" s="14">
        <v>340551496</v>
      </c>
      <c r="B228" s="11" t="s">
        <v>15</v>
      </c>
      <c r="C228" s="11" t="s">
        <v>268</v>
      </c>
      <c r="D228" s="11" t="s">
        <v>19</v>
      </c>
      <c r="E228" s="11" t="s">
        <v>20</v>
      </c>
      <c r="F228" s="11" t="s">
        <v>18</v>
      </c>
      <c r="G228">
        <v>439.09</v>
      </c>
      <c r="H228">
        <v>397.98</v>
      </c>
      <c r="I228">
        <v>440.82</v>
      </c>
      <c r="J228">
        <v>444.69</v>
      </c>
      <c r="K228">
        <v>556.96</v>
      </c>
      <c r="L228">
        <v>810.12</v>
      </c>
      <c r="M228">
        <v>685.89</v>
      </c>
      <c r="N228">
        <v>316.20999999999998</v>
      </c>
      <c r="O228">
        <v>625.24</v>
      </c>
      <c r="P228">
        <v>712.06</v>
      </c>
      <c r="Q228">
        <v>550.16999999999996</v>
      </c>
      <c r="R228">
        <v>472.81</v>
      </c>
      <c r="S228" s="6">
        <v>6452.04</v>
      </c>
    </row>
    <row r="229" spans="1:19" ht="15" x14ac:dyDescent="0.25">
      <c r="A229" s="14">
        <v>340552687</v>
      </c>
      <c r="B229" s="11" t="s">
        <v>15</v>
      </c>
      <c r="C229" s="11" t="s">
        <v>132</v>
      </c>
      <c r="D229" s="11" t="s">
        <v>19</v>
      </c>
      <c r="E229" s="11" t="s">
        <v>20</v>
      </c>
      <c r="F229" s="11" t="s">
        <v>18</v>
      </c>
      <c r="G229">
        <v>228.54</v>
      </c>
      <c r="H229">
        <v>206.88</v>
      </c>
      <c r="I229">
        <v>220.48</v>
      </c>
      <c r="J229">
        <v>213.18</v>
      </c>
      <c r="K229">
        <v>203.86</v>
      </c>
      <c r="L229">
        <v>172.11</v>
      </c>
      <c r="M229">
        <v>189.63</v>
      </c>
      <c r="N229">
        <v>199.33</v>
      </c>
      <c r="O229">
        <v>192.91</v>
      </c>
      <c r="P229">
        <v>199.34</v>
      </c>
      <c r="Q229">
        <v>193.07</v>
      </c>
      <c r="R229">
        <v>201.86</v>
      </c>
      <c r="S229" s="6">
        <v>2421.1900000000005</v>
      </c>
    </row>
    <row r="230" spans="1:19" ht="15" x14ac:dyDescent="0.25">
      <c r="A230" s="14">
        <v>340553000</v>
      </c>
      <c r="B230" s="11" t="s">
        <v>15</v>
      </c>
      <c r="C230" s="11" t="s">
        <v>132</v>
      </c>
      <c r="D230" s="11" t="s">
        <v>19</v>
      </c>
      <c r="E230" s="11" t="s">
        <v>20</v>
      </c>
      <c r="F230" s="11" t="s">
        <v>18</v>
      </c>
      <c r="G230">
        <v>131.44999999999999</v>
      </c>
      <c r="H230">
        <v>123.22</v>
      </c>
      <c r="I230">
        <v>118.48</v>
      </c>
      <c r="J230">
        <v>110.92</v>
      </c>
      <c r="K230">
        <v>105.07</v>
      </c>
      <c r="L230">
        <v>95.85</v>
      </c>
      <c r="M230">
        <v>101.28</v>
      </c>
      <c r="N230">
        <v>103.76</v>
      </c>
      <c r="O230">
        <v>114.43</v>
      </c>
      <c r="P230">
        <v>118.24</v>
      </c>
      <c r="Q230">
        <v>114.32</v>
      </c>
      <c r="R230">
        <v>118.12</v>
      </c>
      <c r="S230" s="6">
        <v>1355.1399999999999</v>
      </c>
    </row>
    <row r="231" spans="1:19" ht="15" x14ac:dyDescent="0.25">
      <c r="A231" s="14">
        <v>340553617</v>
      </c>
      <c r="B231" s="11" t="s">
        <v>15</v>
      </c>
      <c r="C231" s="11" t="s">
        <v>135</v>
      </c>
      <c r="D231" s="11" t="s">
        <v>19</v>
      </c>
      <c r="E231" s="11" t="s">
        <v>21</v>
      </c>
      <c r="F231" s="11" t="s">
        <v>25</v>
      </c>
      <c r="G231">
        <v>2810.06</v>
      </c>
      <c r="H231">
        <v>2549.54</v>
      </c>
      <c r="I231">
        <v>1681.18</v>
      </c>
      <c r="J231">
        <v>1885.6</v>
      </c>
      <c r="K231">
        <v>2972.56</v>
      </c>
      <c r="L231">
        <v>5324.62</v>
      </c>
      <c r="M231">
        <v>6651.4</v>
      </c>
      <c r="N231">
        <v>4921.6399000000001</v>
      </c>
      <c r="O231">
        <v>5705.08</v>
      </c>
      <c r="P231">
        <v>1559.4599000000001</v>
      </c>
      <c r="Q231">
        <v>1615.82</v>
      </c>
      <c r="R231">
        <v>1823.34</v>
      </c>
      <c r="S231" s="6">
        <v>39500.299800000001</v>
      </c>
    </row>
    <row r="232" spans="1:19" ht="15" x14ac:dyDescent="0.25">
      <c r="A232" s="14">
        <v>340554217</v>
      </c>
      <c r="B232" s="11" t="s">
        <v>15</v>
      </c>
      <c r="C232" s="11" t="s">
        <v>50</v>
      </c>
      <c r="D232" s="11" t="s">
        <v>19</v>
      </c>
      <c r="E232" s="11" t="s">
        <v>20</v>
      </c>
      <c r="F232" s="11" t="s">
        <v>18</v>
      </c>
      <c r="G232">
        <v>357.05</v>
      </c>
      <c r="H232">
        <v>352.78</v>
      </c>
      <c r="I232">
        <v>365.57</v>
      </c>
      <c r="J232">
        <v>344.57</v>
      </c>
      <c r="K232">
        <v>330.02</v>
      </c>
      <c r="L232">
        <v>257.77</v>
      </c>
      <c r="M232">
        <v>294.57</v>
      </c>
      <c r="N232">
        <v>363.5</v>
      </c>
      <c r="O232">
        <v>260.27999999999997</v>
      </c>
      <c r="P232">
        <v>228.44</v>
      </c>
      <c r="Q232">
        <v>176.98</v>
      </c>
      <c r="R232">
        <v>152.51</v>
      </c>
      <c r="S232" s="6">
        <v>3484.04</v>
      </c>
    </row>
    <row r="233" spans="1:19" ht="15" x14ac:dyDescent="0.25">
      <c r="A233" s="14">
        <v>340554718</v>
      </c>
      <c r="B233" s="11" t="s">
        <v>15</v>
      </c>
      <c r="C233" s="11" t="s">
        <v>136</v>
      </c>
      <c r="D233" s="11" t="s">
        <v>19</v>
      </c>
      <c r="E233" s="11" t="s">
        <v>20</v>
      </c>
      <c r="F233" s="11" t="s">
        <v>18</v>
      </c>
      <c r="G233">
        <v>31.65</v>
      </c>
      <c r="H233">
        <v>48.43</v>
      </c>
      <c r="I233">
        <v>47.52</v>
      </c>
      <c r="J233">
        <v>37.36</v>
      </c>
      <c r="K233">
        <v>38.770000000000003</v>
      </c>
      <c r="L233">
        <v>42.48</v>
      </c>
      <c r="M233">
        <v>82.91</v>
      </c>
      <c r="N233">
        <v>245.44</v>
      </c>
      <c r="O233">
        <v>162.31</v>
      </c>
      <c r="P233">
        <v>78.900000000000006</v>
      </c>
      <c r="Q233">
        <v>63.32</v>
      </c>
      <c r="R233">
        <v>38.51</v>
      </c>
      <c r="S233" s="6">
        <v>917.59999999999991</v>
      </c>
    </row>
    <row r="234" spans="1:19" ht="15" x14ac:dyDescent="0.25">
      <c r="A234" s="14">
        <v>340555667</v>
      </c>
      <c r="B234" s="11" t="s">
        <v>15</v>
      </c>
      <c r="C234" s="11" t="s">
        <v>137</v>
      </c>
      <c r="D234" s="11" t="s">
        <v>19</v>
      </c>
      <c r="E234" s="11" t="s">
        <v>21</v>
      </c>
      <c r="F234" s="11" t="s">
        <v>18</v>
      </c>
      <c r="G234">
        <v>1832.01</v>
      </c>
      <c r="H234">
        <v>2233.7600000000002</v>
      </c>
      <c r="I234">
        <v>1497.86</v>
      </c>
      <c r="J234">
        <v>1261.01</v>
      </c>
      <c r="K234">
        <v>1311.58</v>
      </c>
      <c r="L234">
        <v>2299.6999999999998</v>
      </c>
      <c r="M234">
        <v>2673.6498999999999</v>
      </c>
      <c r="N234">
        <v>2397.27</v>
      </c>
      <c r="O234">
        <v>2387.1898999999999</v>
      </c>
      <c r="P234">
        <v>1272.5698</v>
      </c>
      <c r="Q234">
        <v>1274.44</v>
      </c>
      <c r="R234">
        <v>1935.87</v>
      </c>
      <c r="S234" s="6">
        <v>22376.909599999999</v>
      </c>
    </row>
    <row r="235" spans="1:19" ht="15" x14ac:dyDescent="0.25">
      <c r="A235" s="14">
        <v>340555678</v>
      </c>
      <c r="B235" s="11" t="s">
        <v>15</v>
      </c>
      <c r="C235" s="11" t="s">
        <v>135</v>
      </c>
      <c r="D235" s="11" t="s">
        <v>19</v>
      </c>
      <c r="E235" s="11" t="s">
        <v>21</v>
      </c>
      <c r="F235" s="11" t="s">
        <v>25</v>
      </c>
      <c r="G235">
        <v>4828.1899000000003</v>
      </c>
      <c r="H235">
        <v>4739.0200000000004</v>
      </c>
      <c r="I235">
        <v>3317.94</v>
      </c>
      <c r="J235">
        <v>3253.3798999999999</v>
      </c>
      <c r="K235">
        <v>4710.9299000000001</v>
      </c>
      <c r="L235">
        <v>11498.26</v>
      </c>
      <c r="M235">
        <v>14335.96</v>
      </c>
      <c r="N235">
        <v>10498.09</v>
      </c>
      <c r="O235">
        <v>10796.32</v>
      </c>
      <c r="P235">
        <v>3923.39</v>
      </c>
      <c r="Q235">
        <v>3649.77</v>
      </c>
      <c r="R235">
        <v>4437.6298999999999</v>
      </c>
      <c r="S235" s="6">
        <v>79988.879600000015</v>
      </c>
    </row>
    <row r="236" spans="1:19" ht="15" x14ac:dyDescent="0.25">
      <c r="A236" s="14">
        <v>340555688</v>
      </c>
      <c r="B236" s="11" t="s">
        <v>15</v>
      </c>
      <c r="C236" s="11" t="s">
        <v>135</v>
      </c>
      <c r="D236" s="11" t="s">
        <v>19</v>
      </c>
      <c r="E236" s="11" t="s">
        <v>21</v>
      </c>
      <c r="F236" s="11" t="s">
        <v>25</v>
      </c>
      <c r="G236">
        <v>4983.96</v>
      </c>
      <c r="H236">
        <v>4573.53</v>
      </c>
      <c r="I236">
        <v>2494.8200000000002</v>
      </c>
      <c r="J236">
        <v>2376.27</v>
      </c>
      <c r="K236">
        <v>3532.47</v>
      </c>
      <c r="L236">
        <v>7756.64</v>
      </c>
      <c r="M236">
        <v>11248.39</v>
      </c>
      <c r="N236">
        <v>7936.51</v>
      </c>
      <c r="O236">
        <v>8771.3700000000008</v>
      </c>
      <c r="P236">
        <v>2935.83</v>
      </c>
      <c r="Q236">
        <v>2884.51</v>
      </c>
      <c r="R236">
        <v>3467.4</v>
      </c>
      <c r="S236" s="6">
        <v>62961.700000000012</v>
      </c>
    </row>
    <row r="237" spans="1:19" ht="15" x14ac:dyDescent="0.25">
      <c r="A237" s="14">
        <v>340556013</v>
      </c>
      <c r="B237" s="11" t="s">
        <v>15</v>
      </c>
      <c r="C237" s="11">
        <v>0</v>
      </c>
      <c r="D237" s="11" t="s">
        <v>19</v>
      </c>
      <c r="E237" s="11" t="s">
        <v>21</v>
      </c>
      <c r="F237" s="11" t="s">
        <v>18</v>
      </c>
      <c r="G237">
        <v>5590.67</v>
      </c>
      <c r="H237">
        <v>5914.18</v>
      </c>
      <c r="I237">
        <v>4775.3999999999996</v>
      </c>
      <c r="J237">
        <v>5624.1399000000001</v>
      </c>
      <c r="K237">
        <v>5958.52</v>
      </c>
      <c r="L237">
        <v>9785.7000000000007</v>
      </c>
      <c r="M237">
        <v>10645.32</v>
      </c>
      <c r="N237">
        <v>9866.5</v>
      </c>
      <c r="O237">
        <v>10192.950000000001</v>
      </c>
      <c r="P237">
        <v>5574.97</v>
      </c>
      <c r="Q237">
        <v>5451.08</v>
      </c>
      <c r="R237">
        <v>8443.2800000000007</v>
      </c>
      <c r="S237" s="6">
        <v>87822.709900000002</v>
      </c>
    </row>
    <row r="238" spans="1:19" ht="15" x14ac:dyDescent="0.25">
      <c r="A238" s="14">
        <v>340556885</v>
      </c>
      <c r="B238" s="11" t="s">
        <v>15</v>
      </c>
      <c r="C238" s="11" t="s">
        <v>117</v>
      </c>
      <c r="D238" s="11" t="s">
        <v>19</v>
      </c>
      <c r="E238" s="11" t="s">
        <v>21</v>
      </c>
      <c r="F238" s="11" t="s">
        <v>18</v>
      </c>
      <c r="G238">
        <v>4659.57</v>
      </c>
      <c r="H238">
        <v>3949.58</v>
      </c>
      <c r="I238">
        <v>2605.41</v>
      </c>
      <c r="J238">
        <v>2286.4699999999998</v>
      </c>
      <c r="K238">
        <v>2161.2199999999998</v>
      </c>
      <c r="L238">
        <v>3430.07</v>
      </c>
      <c r="M238">
        <v>3815.82</v>
      </c>
      <c r="N238">
        <v>4192.21</v>
      </c>
      <c r="O238">
        <v>4641.2799000000005</v>
      </c>
      <c r="P238">
        <v>2786.99</v>
      </c>
      <c r="Q238">
        <v>2912.09</v>
      </c>
      <c r="R238">
        <v>5035.58</v>
      </c>
      <c r="S238" s="6">
        <v>42476.289900000003</v>
      </c>
    </row>
    <row r="239" spans="1:19" ht="15" x14ac:dyDescent="0.25">
      <c r="A239" s="14">
        <v>340557859</v>
      </c>
      <c r="B239" s="11" t="s">
        <v>15</v>
      </c>
      <c r="C239" s="11" t="s">
        <v>70</v>
      </c>
      <c r="D239" s="11" t="s">
        <v>19</v>
      </c>
      <c r="E239" s="11" t="s">
        <v>20</v>
      </c>
      <c r="F239" s="11" t="s">
        <v>18</v>
      </c>
      <c r="G239">
        <v>172.3</v>
      </c>
      <c r="H239">
        <v>147.49</v>
      </c>
      <c r="I239">
        <v>156.75</v>
      </c>
      <c r="J239">
        <v>143.4</v>
      </c>
      <c r="K239">
        <v>148.18</v>
      </c>
      <c r="L239">
        <v>139.19999999999999</v>
      </c>
      <c r="M239">
        <v>143.91999999999999</v>
      </c>
      <c r="N239">
        <v>172.39</v>
      </c>
      <c r="O239">
        <v>177.08</v>
      </c>
      <c r="P239">
        <v>201.29</v>
      </c>
      <c r="Q239">
        <v>195.35</v>
      </c>
      <c r="R239">
        <v>204.17</v>
      </c>
      <c r="S239" s="6">
        <v>2001.52</v>
      </c>
    </row>
    <row r="240" spans="1:19" ht="15" x14ac:dyDescent="0.25">
      <c r="A240" s="14">
        <v>340558773</v>
      </c>
      <c r="B240" s="11" t="s">
        <v>15</v>
      </c>
      <c r="C240" s="11" t="s">
        <v>117</v>
      </c>
      <c r="D240" s="11" t="s">
        <v>19</v>
      </c>
      <c r="E240" s="11" t="s">
        <v>20</v>
      </c>
      <c r="F240" s="11" t="s">
        <v>18</v>
      </c>
      <c r="G240">
        <v>699.87</v>
      </c>
      <c r="H240">
        <v>551.41</v>
      </c>
      <c r="I240">
        <v>570.20000000000005</v>
      </c>
      <c r="J240">
        <v>438.63</v>
      </c>
      <c r="K240">
        <v>410.73</v>
      </c>
      <c r="L240">
        <v>397.59</v>
      </c>
      <c r="M240">
        <v>417.42</v>
      </c>
      <c r="N240">
        <v>613.61</v>
      </c>
      <c r="O240">
        <v>630.19000000000005</v>
      </c>
      <c r="P240">
        <v>774.68</v>
      </c>
      <c r="Q240">
        <v>776.65</v>
      </c>
      <c r="R240">
        <v>1053.26</v>
      </c>
      <c r="S240" s="6">
        <v>7334.24</v>
      </c>
    </row>
    <row r="241" spans="1:19" ht="15" x14ac:dyDescent="0.25">
      <c r="A241" s="14">
        <v>340559009</v>
      </c>
      <c r="B241" s="11" t="s">
        <v>15</v>
      </c>
      <c r="C241" s="11" t="s">
        <v>139</v>
      </c>
      <c r="D241" s="11" t="s">
        <v>19</v>
      </c>
      <c r="E241" s="11" t="s">
        <v>20</v>
      </c>
      <c r="F241" s="11" t="s">
        <v>25</v>
      </c>
      <c r="G241">
        <v>1435.49</v>
      </c>
      <c r="H241">
        <v>1286.8599999999999</v>
      </c>
      <c r="I241">
        <v>1274.2</v>
      </c>
      <c r="J241">
        <v>1127.8699999999999</v>
      </c>
      <c r="K241">
        <v>1034.6500000000001</v>
      </c>
      <c r="L241">
        <v>665.36</v>
      </c>
      <c r="M241">
        <v>869.01</v>
      </c>
      <c r="N241">
        <v>1065</v>
      </c>
      <c r="O241">
        <v>1118.25</v>
      </c>
      <c r="P241">
        <v>1224.94</v>
      </c>
      <c r="Q241">
        <v>1310.7</v>
      </c>
      <c r="R241">
        <v>1375.18</v>
      </c>
      <c r="S241" s="6">
        <v>13787.51</v>
      </c>
    </row>
    <row r="242" spans="1:19" ht="15" x14ac:dyDescent="0.25">
      <c r="A242" s="14">
        <v>340560438</v>
      </c>
      <c r="B242" s="11" t="s">
        <v>15</v>
      </c>
      <c r="C242" s="11" t="s">
        <v>140</v>
      </c>
      <c r="D242" s="11" t="s">
        <v>19</v>
      </c>
      <c r="E242" s="11" t="s">
        <v>21</v>
      </c>
      <c r="F242" s="11" t="s">
        <v>18</v>
      </c>
      <c r="G242">
        <v>4613.6099999999997</v>
      </c>
      <c r="H242">
        <v>4152.29</v>
      </c>
      <c r="I242">
        <v>2464.4899</v>
      </c>
      <c r="J242">
        <v>2095.7800000000002</v>
      </c>
      <c r="K242">
        <v>1943.34</v>
      </c>
      <c r="L242">
        <v>3081.22</v>
      </c>
      <c r="M242">
        <v>3525.56</v>
      </c>
      <c r="N242">
        <v>3665.9</v>
      </c>
      <c r="O242">
        <v>4236.88</v>
      </c>
      <c r="P242">
        <v>2412.42</v>
      </c>
      <c r="Q242">
        <v>2492.77</v>
      </c>
      <c r="R242">
        <v>4417.72</v>
      </c>
      <c r="S242" s="6">
        <v>39101.979900000006</v>
      </c>
    </row>
    <row r="243" spans="1:19" ht="15" x14ac:dyDescent="0.25">
      <c r="A243" s="14">
        <v>340561089</v>
      </c>
      <c r="B243" s="11" t="s">
        <v>15</v>
      </c>
      <c r="C243" s="11" t="s">
        <v>50</v>
      </c>
      <c r="D243" s="11" t="s">
        <v>19</v>
      </c>
      <c r="E243" s="11" t="s">
        <v>21</v>
      </c>
      <c r="F243" s="11" t="s">
        <v>25</v>
      </c>
      <c r="G243">
        <v>2313.35</v>
      </c>
      <c r="H243">
        <v>2070.9299999999998</v>
      </c>
      <c r="I243">
        <v>1518.91</v>
      </c>
      <c r="J243">
        <v>1408.36</v>
      </c>
      <c r="K243">
        <v>2129.7399</v>
      </c>
      <c r="L243">
        <v>4432.16</v>
      </c>
      <c r="M243">
        <v>6182.08</v>
      </c>
      <c r="N243">
        <v>4815.21</v>
      </c>
      <c r="O243">
        <v>5072.8599000000004</v>
      </c>
      <c r="P243">
        <v>1937.2</v>
      </c>
      <c r="Q243">
        <v>1812.3798999999999</v>
      </c>
      <c r="R243">
        <v>2068.25</v>
      </c>
      <c r="S243" s="6">
        <v>35761.429700000001</v>
      </c>
    </row>
    <row r="244" spans="1:19" ht="15" x14ac:dyDescent="0.25">
      <c r="A244" s="14">
        <v>340561697</v>
      </c>
      <c r="B244" s="11" t="s">
        <v>15</v>
      </c>
      <c r="C244" s="11" t="s">
        <v>126</v>
      </c>
      <c r="D244" s="11" t="s">
        <v>19</v>
      </c>
      <c r="E244" s="11" t="s">
        <v>21</v>
      </c>
      <c r="F244" s="11" t="s">
        <v>25</v>
      </c>
      <c r="G244">
        <v>3988.5399000000002</v>
      </c>
      <c r="H244">
        <v>4358.79</v>
      </c>
      <c r="I244">
        <v>3024.73</v>
      </c>
      <c r="J244">
        <v>2584.87</v>
      </c>
      <c r="K244">
        <v>4373.57</v>
      </c>
      <c r="L244">
        <v>10284.839900000001</v>
      </c>
      <c r="M244">
        <v>12134.06</v>
      </c>
      <c r="N244">
        <v>7956.06</v>
      </c>
      <c r="O244">
        <v>11140.18</v>
      </c>
      <c r="P244">
        <v>2998.1399000000001</v>
      </c>
      <c r="Q244">
        <v>3374.06</v>
      </c>
      <c r="R244">
        <v>4532.3999999999996</v>
      </c>
      <c r="S244" s="6">
        <v>70750.239699999991</v>
      </c>
    </row>
    <row r="245" spans="1:19" ht="15" x14ac:dyDescent="0.25">
      <c r="A245" s="14">
        <v>340562359</v>
      </c>
      <c r="B245" s="11" t="s">
        <v>15</v>
      </c>
      <c r="C245" s="11" t="s">
        <v>70</v>
      </c>
      <c r="D245" s="11" t="s">
        <v>19</v>
      </c>
      <c r="E245" s="11" t="s">
        <v>20</v>
      </c>
      <c r="F245" s="11" t="s">
        <v>18</v>
      </c>
      <c r="G245">
        <v>124.27</v>
      </c>
      <c r="H245">
        <v>118.22</v>
      </c>
      <c r="I245">
        <v>126.11</v>
      </c>
      <c r="J245">
        <v>121.86</v>
      </c>
      <c r="K245">
        <v>126.46</v>
      </c>
      <c r="L245">
        <v>122.95</v>
      </c>
      <c r="M245">
        <v>128.11000000000001</v>
      </c>
      <c r="N245">
        <v>129.25</v>
      </c>
      <c r="O245">
        <v>118.65</v>
      </c>
      <c r="P245">
        <v>121.87</v>
      </c>
      <c r="Q245">
        <v>123.76</v>
      </c>
      <c r="R245">
        <v>131.9</v>
      </c>
      <c r="S245" s="6">
        <v>1493.41</v>
      </c>
    </row>
    <row r="246" spans="1:19" ht="15" x14ac:dyDescent="0.25">
      <c r="A246" s="14">
        <v>340563201</v>
      </c>
      <c r="B246" s="11" t="s">
        <v>15</v>
      </c>
      <c r="C246" s="11" t="s">
        <v>126</v>
      </c>
      <c r="D246" s="11" t="s">
        <v>19</v>
      </c>
      <c r="E246" s="11" t="s">
        <v>21</v>
      </c>
      <c r="F246" s="11" t="s">
        <v>25</v>
      </c>
      <c r="G246">
        <v>9161.24</v>
      </c>
      <c r="H246">
        <v>8566.5400000000009</v>
      </c>
      <c r="I246">
        <v>6688.56</v>
      </c>
      <c r="J246">
        <v>7006.94</v>
      </c>
      <c r="K246">
        <v>12843.52</v>
      </c>
      <c r="L246">
        <v>26874.880000000001</v>
      </c>
      <c r="M246">
        <v>26926</v>
      </c>
      <c r="N246">
        <v>12693.4</v>
      </c>
      <c r="O246">
        <v>31358.5</v>
      </c>
      <c r="P246">
        <v>11730.78</v>
      </c>
      <c r="Q246">
        <v>9851.8899000000001</v>
      </c>
      <c r="R246">
        <v>9686.4500000000007</v>
      </c>
      <c r="S246" s="6">
        <v>173388.69990000004</v>
      </c>
    </row>
    <row r="247" spans="1:19" ht="15" x14ac:dyDescent="0.25">
      <c r="A247" s="14">
        <v>340564235</v>
      </c>
      <c r="B247" s="11" t="s">
        <v>15</v>
      </c>
      <c r="C247" s="11" t="s">
        <v>70</v>
      </c>
      <c r="D247" s="11" t="s">
        <v>19</v>
      </c>
      <c r="E247" s="11" t="s">
        <v>20</v>
      </c>
      <c r="F247" s="11" t="s">
        <v>18</v>
      </c>
      <c r="G247">
        <v>166.22</v>
      </c>
      <c r="H247">
        <v>182.27</v>
      </c>
      <c r="I247">
        <v>193.59</v>
      </c>
      <c r="J247">
        <v>179.14</v>
      </c>
      <c r="K247">
        <v>185.63</v>
      </c>
      <c r="L247">
        <v>194.91</v>
      </c>
      <c r="M247">
        <v>201.4</v>
      </c>
      <c r="N247">
        <v>201.2</v>
      </c>
      <c r="O247">
        <v>195</v>
      </c>
      <c r="P247">
        <v>201.96</v>
      </c>
      <c r="Q247">
        <v>198.74</v>
      </c>
      <c r="R247">
        <v>213.31</v>
      </c>
      <c r="S247" s="6">
        <v>2313.3700000000003</v>
      </c>
    </row>
    <row r="248" spans="1:19" ht="15" x14ac:dyDescent="0.25">
      <c r="A248" s="14">
        <v>340565080</v>
      </c>
      <c r="B248" s="11" t="s">
        <v>15</v>
      </c>
      <c r="C248" s="11" t="s">
        <v>265</v>
      </c>
      <c r="D248" s="11" t="s">
        <v>19</v>
      </c>
      <c r="E248" s="11" t="s">
        <v>21</v>
      </c>
      <c r="F248" s="11" t="s">
        <v>25</v>
      </c>
      <c r="G248">
        <v>8549.68</v>
      </c>
      <c r="H248">
        <v>7696.56</v>
      </c>
      <c r="I248">
        <v>5933.9697999999999</v>
      </c>
      <c r="J248">
        <v>5943.04</v>
      </c>
      <c r="K248">
        <v>8731.9498999999996</v>
      </c>
      <c r="L248">
        <v>16951.509999999998</v>
      </c>
      <c r="M248">
        <v>18025.8999</v>
      </c>
      <c r="N248">
        <v>17456.990000000002</v>
      </c>
      <c r="O248">
        <v>21833.33</v>
      </c>
      <c r="P248">
        <v>8481.41</v>
      </c>
      <c r="Q248">
        <v>7164.61</v>
      </c>
      <c r="R248">
        <v>8656.51</v>
      </c>
      <c r="S248" s="6">
        <v>135425.4596</v>
      </c>
    </row>
    <row r="249" spans="1:19" ht="15" x14ac:dyDescent="0.25">
      <c r="A249" s="14">
        <v>340566728</v>
      </c>
      <c r="B249" s="11" t="s">
        <v>15</v>
      </c>
      <c r="C249" s="11">
        <v>0</v>
      </c>
      <c r="D249" s="11" t="s">
        <v>19</v>
      </c>
      <c r="E249" s="11" t="s">
        <v>21</v>
      </c>
      <c r="F249" s="11" t="s">
        <v>25</v>
      </c>
      <c r="G249">
        <v>4355.6698999999999</v>
      </c>
      <c r="H249">
        <v>3895.4699000000001</v>
      </c>
      <c r="I249">
        <v>3302.26</v>
      </c>
      <c r="J249">
        <v>3951.34</v>
      </c>
      <c r="K249">
        <v>6283.86</v>
      </c>
      <c r="L249">
        <v>11569.6199</v>
      </c>
      <c r="M249">
        <v>14386.27</v>
      </c>
      <c r="N249">
        <v>10194.870000000001</v>
      </c>
      <c r="O249">
        <v>12953.97</v>
      </c>
      <c r="P249">
        <v>5894.07</v>
      </c>
      <c r="Q249">
        <v>4709.9998999999998</v>
      </c>
      <c r="R249">
        <v>4164.57</v>
      </c>
      <c r="S249" s="6">
        <v>85661.969600000011</v>
      </c>
    </row>
    <row r="250" spans="1:19" ht="15" x14ac:dyDescent="0.25">
      <c r="A250" s="14">
        <v>340567009</v>
      </c>
      <c r="B250" s="11" t="s">
        <v>15</v>
      </c>
      <c r="C250" s="11" t="s">
        <v>144</v>
      </c>
      <c r="D250" s="11" t="s">
        <v>19</v>
      </c>
      <c r="E250" s="11" t="s">
        <v>21</v>
      </c>
      <c r="F250" s="11" t="s">
        <v>25</v>
      </c>
      <c r="G250">
        <v>1284.7199000000001</v>
      </c>
      <c r="H250">
        <v>1762.28</v>
      </c>
      <c r="I250">
        <v>1728.26</v>
      </c>
      <c r="J250">
        <v>3639.14</v>
      </c>
      <c r="K250">
        <v>970.45</v>
      </c>
      <c r="L250">
        <v>13922.2</v>
      </c>
      <c r="M250">
        <v>15492.23</v>
      </c>
      <c r="N250">
        <v>19513.55</v>
      </c>
      <c r="O250">
        <v>8521.56</v>
      </c>
      <c r="P250">
        <v>10792.29</v>
      </c>
      <c r="Q250">
        <v>1157.01</v>
      </c>
      <c r="R250">
        <v>3097.57</v>
      </c>
      <c r="S250" s="6">
        <v>81881.25989999999</v>
      </c>
    </row>
    <row r="251" spans="1:19" ht="15" x14ac:dyDescent="0.25">
      <c r="A251" s="14">
        <v>340567735</v>
      </c>
      <c r="B251" s="11" t="s">
        <v>15</v>
      </c>
      <c r="C251" s="11" t="s">
        <v>145</v>
      </c>
      <c r="D251" s="11" t="s">
        <v>19</v>
      </c>
      <c r="E251" s="11" t="s">
        <v>20</v>
      </c>
      <c r="F251" s="11" t="s">
        <v>18</v>
      </c>
      <c r="G251">
        <v>241.29</v>
      </c>
      <c r="H251">
        <v>224.98</v>
      </c>
      <c r="I251">
        <v>221.95</v>
      </c>
      <c r="J251">
        <v>210.49</v>
      </c>
      <c r="K251">
        <v>335.49</v>
      </c>
      <c r="L251">
        <v>371.38</v>
      </c>
      <c r="M251">
        <v>432.13</v>
      </c>
      <c r="N251">
        <v>429.14</v>
      </c>
      <c r="O251">
        <v>323.62</v>
      </c>
      <c r="P251">
        <v>332.21</v>
      </c>
      <c r="Q251">
        <v>257.68</v>
      </c>
      <c r="R251">
        <v>266.27</v>
      </c>
      <c r="S251" s="6">
        <v>3646.6299999999997</v>
      </c>
    </row>
    <row r="252" spans="1:19" ht="15" x14ac:dyDescent="0.25">
      <c r="A252" s="14">
        <v>340568352</v>
      </c>
      <c r="B252" s="11" t="s">
        <v>15</v>
      </c>
      <c r="C252" s="11" t="s">
        <v>103</v>
      </c>
      <c r="D252" s="11" t="s">
        <v>19</v>
      </c>
      <c r="E252" s="11" t="s">
        <v>20</v>
      </c>
      <c r="F252" s="11" t="s">
        <v>18</v>
      </c>
      <c r="G252">
        <v>256.29000000000002</v>
      </c>
      <c r="H252">
        <v>254.57</v>
      </c>
      <c r="I252">
        <v>203.66</v>
      </c>
      <c r="J252">
        <v>181.19</v>
      </c>
      <c r="K252">
        <v>263.77999999999997</v>
      </c>
      <c r="L252">
        <v>285.57</v>
      </c>
      <c r="M252">
        <v>291.77</v>
      </c>
      <c r="N252">
        <v>288.3</v>
      </c>
      <c r="O252">
        <v>252.09</v>
      </c>
      <c r="P252">
        <v>258.42</v>
      </c>
      <c r="Q252">
        <v>189.83</v>
      </c>
      <c r="R252">
        <v>196.16</v>
      </c>
      <c r="S252" s="6">
        <v>2921.6299999999997</v>
      </c>
    </row>
    <row r="253" spans="1:19" ht="15" x14ac:dyDescent="0.25">
      <c r="A253" s="14">
        <v>340568699</v>
      </c>
      <c r="B253" s="11" t="s">
        <v>15</v>
      </c>
      <c r="C253" s="11" t="s">
        <v>65</v>
      </c>
      <c r="D253" s="11" t="s">
        <v>19</v>
      </c>
      <c r="E253" s="11" t="s">
        <v>20</v>
      </c>
      <c r="F253" s="11" t="s">
        <v>18</v>
      </c>
      <c r="G253">
        <v>727.64</v>
      </c>
      <c r="H253">
        <v>667.18</v>
      </c>
      <c r="I253">
        <v>724.97</v>
      </c>
      <c r="J253">
        <v>708.78</v>
      </c>
      <c r="K253">
        <v>899.62</v>
      </c>
      <c r="L253">
        <v>1126.81</v>
      </c>
      <c r="M253">
        <v>1136.04</v>
      </c>
      <c r="N253">
        <v>1096.82</v>
      </c>
      <c r="O253">
        <v>921.39</v>
      </c>
      <c r="P253">
        <v>923.16</v>
      </c>
      <c r="Q253">
        <v>816.53</v>
      </c>
      <c r="R253">
        <v>797.77</v>
      </c>
      <c r="S253" s="6">
        <v>10546.710000000001</v>
      </c>
    </row>
    <row r="254" spans="1:19" ht="15" x14ac:dyDescent="0.25">
      <c r="A254" s="14">
        <v>340571286</v>
      </c>
      <c r="B254" s="11" t="s">
        <v>15</v>
      </c>
      <c r="C254" s="11" t="s">
        <v>127</v>
      </c>
      <c r="D254" s="11" t="s">
        <v>19</v>
      </c>
      <c r="E254" s="11" t="s">
        <v>20</v>
      </c>
      <c r="F254" s="11" t="s">
        <v>25</v>
      </c>
      <c r="G254">
        <v>731.58</v>
      </c>
      <c r="H254">
        <v>835.06</v>
      </c>
      <c r="I254">
        <v>501.56</v>
      </c>
      <c r="J254">
        <v>517.32000000000005</v>
      </c>
      <c r="K254">
        <v>1066.1600000000001</v>
      </c>
      <c r="L254">
        <v>1286.74</v>
      </c>
      <c r="M254">
        <v>1357.63</v>
      </c>
      <c r="N254">
        <v>982.12</v>
      </c>
      <c r="O254">
        <v>1470.55</v>
      </c>
      <c r="P254">
        <v>577.72</v>
      </c>
      <c r="Q254">
        <v>585.6</v>
      </c>
      <c r="R254">
        <v>640.75</v>
      </c>
      <c r="S254" s="6">
        <v>10552.789999999999</v>
      </c>
    </row>
    <row r="255" spans="1:19" ht="15" x14ac:dyDescent="0.25">
      <c r="A255" s="14">
        <v>340572374</v>
      </c>
      <c r="B255" s="11" t="s">
        <v>15</v>
      </c>
      <c r="C255" s="11">
        <v>0</v>
      </c>
      <c r="D255" s="11" t="s">
        <v>19</v>
      </c>
      <c r="E255" s="11" t="s">
        <v>21</v>
      </c>
      <c r="F255" s="11" t="s">
        <v>25</v>
      </c>
      <c r="G255">
        <v>6505.49</v>
      </c>
      <c r="H255">
        <v>6199.93</v>
      </c>
      <c r="I255">
        <v>4778.4399999999996</v>
      </c>
      <c r="J255">
        <v>6041.34</v>
      </c>
      <c r="K255">
        <v>7001.86</v>
      </c>
      <c r="L255">
        <v>13680.54</v>
      </c>
      <c r="M255">
        <v>12113.82</v>
      </c>
      <c r="N255">
        <v>10671.93</v>
      </c>
      <c r="O255">
        <v>14521.11</v>
      </c>
      <c r="P255">
        <v>7142.09</v>
      </c>
      <c r="Q255">
        <v>5501.03</v>
      </c>
      <c r="R255">
        <v>6931.67</v>
      </c>
      <c r="S255" s="6">
        <v>101089.25</v>
      </c>
    </row>
    <row r="256" spans="1:19" ht="15" x14ac:dyDescent="0.25">
      <c r="A256" s="14">
        <v>340572432</v>
      </c>
      <c r="B256" s="11" t="s">
        <v>15</v>
      </c>
      <c r="C256" s="11" t="s">
        <v>117</v>
      </c>
      <c r="D256" s="11" t="s">
        <v>19</v>
      </c>
      <c r="E256" s="11" t="s">
        <v>21</v>
      </c>
      <c r="F256" s="11" t="s">
        <v>18</v>
      </c>
      <c r="G256">
        <v>3541.6599000000001</v>
      </c>
      <c r="H256">
        <v>3194.9198999999999</v>
      </c>
      <c r="I256">
        <v>1976.14</v>
      </c>
      <c r="J256">
        <v>1595.8498999999999</v>
      </c>
      <c r="K256">
        <v>1515</v>
      </c>
      <c r="L256">
        <v>2130.7800000000002</v>
      </c>
      <c r="M256">
        <v>2376.5799000000002</v>
      </c>
      <c r="N256">
        <v>2482.0700000000002</v>
      </c>
      <c r="O256">
        <v>2949.3398999999999</v>
      </c>
      <c r="P256">
        <v>1697.85</v>
      </c>
      <c r="Q256">
        <v>1732.16</v>
      </c>
      <c r="R256">
        <v>3749.09</v>
      </c>
      <c r="S256" s="6">
        <v>28941.439499999997</v>
      </c>
    </row>
    <row r="257" spans="1:19" ht="15" x14ac:dyDescent="0.25">
      <c r="A257" s="14">
        <v>340572472</v>
      </c>
      <c r="B257" s="11" t="s">
        <v>15</v>
      </c>
      <c r="C257" s="11" t="s">
        <v>128</v>
      </c>
      <c r="D257" s="11" t="s">
        <v>19</v>
      </c>
      <c r="E257" s="11" t="s">
        <v>20</v>
      </c>
      <c r="F257" s="11" t="s">
        <v>18</v>
      </c>
      <c r="G257">
        <v>155.44</v>
      </c>
      <c r="H257">
        <v>147.74</v>
      </c>
      <c r="I257">
        <v>155.74</v>
      </c>
      <c r="J257">
        <v>149.56</v>
      </c>
      <c r="K257">
        <v>154.09</v>
      </c>
      <c r="L257">
        <v>148.59</v>
      </c>
      <c r="M257">
        <v>155.41</v>
      </c>
      <c r="N257">
        <v>156.94999999999999</v>
      </c>
      <c r="O257">
        <v>148.26</v>
      </c>
      <c r="P257">
        <v>152.94</v>
      </c>
      <c r="Q257">
        <v>158.68</v>
      </c>
      <c r="R257">
        <v>167.33</v>
      </c>
      <c r="S257" s="6">
        <v>1850.7300000000002</v>
      </c>
    </row>
    <row r="258" spans="1:19" ht="15" x14ac:dyDescent="0.25">
      <c r="A258" s="14">
        <v>340573170</v>
      </c>
      <c r="B258" s="11" t="s">
        <v>15</v>
      </c>
      <c r="C258" s="11" t="s">
        <v>132</v>
      </c>
      <c r="D258" s="11" t="s">
        <v>19</v>
      </c>
      <c r="E258" s="11" t="s">
        <v>20</v>
      </c>
      <c r="F258" s="11" t="s">
        <v>18</v>
      </c>
      <c r="G258">
        <v>1062.5899999999999</v>
      </c>
      <c r="H258">
        <v>982.26</v>
      </c>
      <c r="I258">
        <v>938.21</v>
      </c>
      <c r="J258">
        <v>907.94</v>
      </c>
      <c r="K258">
        <v>826.9</v>
      </c>
      <c r="L258">
        <v>756.16</v>
      </c>
      <c r="M258">
        <v>781.68</v>
      </c>
      <c r="N258">
        <v>743.49</v>
      </c>
      <c r="O258">
        <v>374.1</v>
      </c>
      <c r="P258">
        <v>386.57</v>
      </c>
      <c r="Q258">
        <v>446.35</v>
      </c>
      <c r="R258">
        <v>461.22</v>
      </c>
      <c r="S258" s="6">
        <v>8667.4699999999993</v>
      </c>
    </row>
    <row r="259" spans="1:19" ht="15" x14ac:dyDescent="0.25">
      <c r="A259" s="14">
        <v>340573584</v>
      </c>
      <c r="B259" s="11" t="s">
        <v>15</v>
      </c>
      <c r="C259" s="11" t="s">
        <v>277</v>
      </c>
      <c r="D259" s="11" t="s">
        <v>19</v>
      </c>
      <c r="E259" s="11" t="s">
        <v>20</v>
      </c>
      <c r="F259" s="11" t="s">
        <v>18</v>
      </c>
      <c r="G259">
        <v>48.44</v>
      </c>
      <c r="H259">
        <v>46.08</v>
      </c>
      <c r="I259">
        <v>49.27</v>
      </c>
      <c r="J259">
        <v>47.69</v>
      </c>
      <c r="K259">
        <v>49.42</v>
      </c>
      <c r="L259">
        <v>48.14</v>
      </c>
      <c r="M259">
        <v>105.46</v>
      </c>
      <c r="N259">
        <v>157.69999999999999</v>
      </c>
      <c r="O259">
        <v>61.72</v>
      </c>
      <c r="P259">
        <v>49.33</v>
      </c>
      <c r="Q259">
        <v>47.63</v>
      </c>
      <c r="R259">
        <v>49.16</v>
      </c>
      <c r="S259" s="6">
        <v>760.04</v>
      </c>
    </row>
    <row r="260" spans="1:19" ht="15" x14ac:dyDescent="0.25">
      <c r="A260" s="14">
        <v>340573586</v>
      </c>
      <c r="B260" s="11" t="s">
        <v>15</v>
      </c>
      <c r="C260" s="11" t="s">
        <v>128</v>
      </c>
      <c r="D260" s="11" t="s">
        <v>19</v>
      </c>
      <c r="E260" s="11" t="s">
        <v>20</v>
      </c>
      <c r="F260" s="11" t="s">
        <v>18</v>
      </c>
      <c r="G260">
        <v>183.94</v>
      </c>
      <c r="H260">
        <v>175.74</v>
      </c>
      <c r="I260">
        <v>185.96</v>
      </c>
      <c r="J260">
        <v>179.08</v>
      </c>
      <c r="K260">
        <v>185.31</v>
      </c>
      <c r="L260">
        <v>179.78</v>
      </c>
      <c r="M260">
        <v>187.33</v>
      </c>
      <c r="N260">
        <v>188.8</v>
      </c>
      <c r="O260">
        <v>177.42</v>
      </c>
      <c r="P260">
        <v>182.25</v>
      </c>
      <c r="Q260">
        <v>181.42</v>
      </c>
      <c r="R260">
        <v>190.48</v>
      </c>
      <c r="S260" s="6">
        <v>2197.5099999999998</v>
      </c>
    </row>
    <row r="261" spans="1:19" ht="15" x14ac:dyDescent="0.25">
      <c r="A261" s="14">
        <v>340574284</v>
      </c>
      <c r="B261" s="11" t="s">
        <v>15</v>
      </c>
      <c r="C261" s="11" t="s">
        <v>17</v>
      </c>
      <c r="D261" s="11" t="s">
        <v>19</v>
      </c>
      <c r="E261" s="11" t="s">
        <v>20</v>
      </c>
      <c r="F261" s="11" t="s">
        <v>18</v>
      </c>
      <c r="G261">
        <v>243</v>
      </c>
      <c r="H261">
        <v>248.48</v>
      </c>
      <c r="I261">
        <v>236.66</v>
      </c>
      <c r="J261">
        <v>222.3</v>
      </c>
      <c r="K261">
        <v>263.73</v>
      </c>
      <c r="L261">
        <v>268.69</v>
      </c>
      <c r="M261">
        <v>216.81</v>
      </c>
      <c r="N261">
        <v>206.75</v>
      </c>
      <c r="O261">
        <v>190.57</v>
      </c>
      <c r="P261">
        <v>197.44</v>
      </c>
      <c r="Q261">
        <v>206.35</v>
      </c>
      <c r="R261">
        <v>213.22</v>
      </c>
      <c r="S261" s="6">
        <v>2714</v>
      </c>
    </row>
    <row r="262" spans="1:19" ht="15" x14ac:dyDescent="0.25">
      <c r="A262" s="14">
        <v>340574423</v>
      </c>
      <c r="B262" s="11" t="s">
        <v>15</v>
      </c>
      <c r="C262" s="11" t="s">
        <v>132</v>
      </c>
      <c r="D262" s="11" t="s">
        <v>19</v>
      </c>
      <c r="E262" s="11" t="s">
        <v>21</v>
      </c>
      <c r="F262" s="11" t="s">
        <v>18</v>
      </c>
      <c r="G262">
        <v>4721</v>
      </c>
      <c r="H262">
        <v>4143.29</v>
      </c>
      <c r="I262">
        <v>2581.9</v>
      </c>
      <c r="J262">
        <v>2259.88</v>
      </c>
      <c r="K262">
        <v>2156.2800000000002</v>
      </c>
      <c r="L262">
        <v>3456.44</v>
      </c>
      <c r="M262">
        <v>3740.3798999999999</v>
      </c>
      <c r="N262">
        <v>3738.7298999999998</v>
      </c>
      <c r="O262">
        <v>2008.3</v>
      </c>
      <c r="P262">
        <v>1132.95</v>
      </c>
      <c r="Q262">
        <v>1222.8900000000001</v>
      </c>
      <c r="R262">
        <v>2060.5699</v>
      </c>
      <c r="S262" s="6">
        <v>33222.609700000001</v>
      </c>
    </row>
    <row r="263" spans="1:19" ht="15" x14ac:dyDescent="0.25">
      <c r="A263" s="14">
        <v>340574611</v>
      </c>
      <c r="B263" s="11" t="s">
        <v>15</v>
      </c>
      <c r="C263" s="11" t="s">
        <v>147</v>
      </c>
      <c r="D263" s="11" t="s">
        <v>19</v>
      </c>
      <c r="E263" s="11" t="s">
        <v>20</v>
      </c>
      <c r="F263" s="11" t="s">
        <v>18</v>
      </c>
      <c r="G263">
        <v>168.2</v>
      </c>
      <c r="H263">
        <v>168.45</v>
      </c>
      <c r="I263">
        <v>188.61</v>
      </c>
      <c r="J263">
        <v>199.87</v>
      </c>
      <c r="K263">
        <v>208.83</v>
      </c>
      <c r="L263">
        <v>268.69</v>
      </c>
      <c r="M263">
        <v>260.89</v>
      </c>
      <c r="N263">
        <v>191.07</v>
      </c>
      <c r="O263">
        <v>176.1</v>
      </c>
      <c r="P263">
        <v>171.57</v>
      </c>
      <c r="Q263">
        <v>196</v>
      </c>
      <c r="R263">
        <v>264.45999999999998</v>
      </c>
      <c r="S263" s="6">
        <v>2462.7399999999998</v>
      </c>
    </row>
    <row r="264" spans="1:19" ht="15" x14ac:dyDescent="0.25">
      <c r="A264" s="14">
        <v>340574899</v>
      </c>
      <c r="B264" s="11" t="s">
        <v>15</v>
      </c>
      <c r="C264" s="11" t="s">
        <v>117</v>
      </c>
      <c r="D264" s="11" t="s">
        <v>19</v>
      </c>
      <c r="E264" s="11" t="s">
        <v>20</v>
      </c>
      <c r="F264" s="11" t="s">
        <v>18</v>
      </c>
      <c r="G264">
        <v>635.73</v>
      </c>
      <c r="H264">
        <v>504.43</v>
      </c>
      <c r="I264">
        <v>530.29999999999995</v>
      </c>
      <c r="J264">
        <v>454.92</v>
      </c>
      <c r="K264">
        <v>469.31</v>
      </c>
      <c r="L264">
        <v>431.53</v>
      </c>
      <c r="M264">
        <v>446.6</v>
      </c>
      <c r="N264">
        <v>456.5</v>
      </c>
      <c r="O264">
        <v>477.25</v>
      </c>
      <c r="P264">
        <v>548.14</v>
      </c>
      <c r="Q264">
        <v>549.04999999999995</v>
      </c>
      <c r="R264">
        <v>612.17999999999995</v>
      </c>
      <c r="S264" s="6">
        <v>6115.9400000000005</v>
      </c>
    </row>
    <row r="265" spans="1:19" ht="15" x14ac:dyDescent="0.25">
      <c r="A265" s="14">
        <v>340575106</v>
      </c>
      <c r="B265" s="11" t="s">
        <v>15</v>
      </c>
      <c r="C265" s="11" t="s">
        <v>149</v>
      </c>
      <c r="D265" s="11" t="s">
        <v>19</v>
      </c>
      <c r="E265" s="11" t="s">
        <v>20</v>
      </c>
      <c r="F265" s="11" t="s">
        <v>18</v>
      </c>
      <c r="G265">
        <v>373.41</v>
      </c>
      <c r="H265">
        <v>370.33</v>
      </c>
      <c r="I265">
        <v>295.52</v>
      </c>
      <c r="J265">
        <v>262.68</v>
      </c>
      <c r="K265">
        <v>433.07</v>
      </c>
      <c r="L265">
        <v>483.09</v>
      </c>
      <c r="M265">
        <v>529.27</v>
      </c>
      <c r="N265">
        <v>524.84</v>
      </c>
      <c r="O265">
        <v>427.66</v>
      </c>
      <c r="P265">
        <v>438.45</v>
      </c>
      <c r="Q265">
        <v>323.75</v>
      </c>
      <c r="R265">
        <v>334.55</v>
      </c>
      <c r="S265" s="6">
        <v>4796.62</v>
      </c>
    </row>
    <row r="266" spans="1:19" ht="15" x14ac:dyDescent="0.25">
      <c r="A266" s="14">
        <v>340576123</v>
      </c>
      <c r="B266" s="11" t="s">
        <v>15</v>
      </c>
      <c r="C266" s="11" t="s">
        <v>132</v>
      </c>
      <c r="D266" s="11" t="s">
        <v>19</v>
      </c>
      <c r="E266" s="11" t="s">
        <v>20</v>
      </c>
      <c r="F266" s="11" t="s">
        <v>18</v>
      </c>
      <c r="G266">
        <v>1201.32</v>
      </c>
      <c r="H266">
        <v>1054.5</v>
      </c>
      <c r="I266">
        <v>1125.19</v>
      </c>
      <c r="J266">
        <v>1082.1400000000001</v>
      </c>
      <c r="K266">
        <v>1118.21</v>
      </c>
      <c r="L266">
        <v>1249.43</v>
      </c>
      <c r="M266">
        <v>1371.21</v>
      </c>
      <c r="N266">
        <v>1939.84</v>
      </c>
      <c r="O266">
        <v>1794.02</v>
      </c>
      <c r="P266">
        <v>1741.33</v>
      </c>
      <c r="Q266">
        <v>1642.4</v>
      </c>
      <c r="R266">
        <v>1608.77</v>
      </c>
      <c r="S266" s="6">
        <v>16928.36</v>
      </c>
    </row>
    <row r="267" spans="1:19" ht="15" x14ac:dyDescent="0.25">
      <c r="A267" s="14">
        <v>340576487</v>
      </c>
      <c r="B267" s="11" t="s">
        <v>15</v>
      </c>
      <c r="C267" s="11" t="s">
        <v>70</v>
      </c>
      <c r="D267" s="11" t="s">
        <v>19</v>
      </c>
      <c r="E267" s="11" t="s">
        <v>20</v>
      </c>
      <c r="F267" s="11" t="s">
        <v>18</v>
      </c>
      <c r="G267">
        <v>212.23</v>
      </c>
      <c r="H267">
        <v>203.16</v>
      </c>
      <c r="I267">
        <v>217.18</v>
      </c>
      <c r="J267">
        <v>210.23</v>
      </c>
      <c r="K267">
        <v>217.24</v>
      </c>
      <c r="L267">
        <v>220.12</v>
      </c>
      <c r="M267">
        <v>228.19</v>
      </c>
      <c r="N267">
        <v>228.25</v>
      </c>
      <c r="O267">
        <v>226.97</v>
      </c>
      <c r="P267">
        <v>255.15</v>
      </c>
      <c r="Q267">
        <v>246.95</v>
      </c>
      <c r="R267">
        <v>255.37</v>
      </c>
      <c r="S267" s="6">
        <v>2721.0399999999995</v>
      </c>
    </row>
    <row r="268" spans="1:19" ht="15" x14ac:dyDescent="0.25">
      <c r="A268" s="14">
        <v>340576790</v>
      </c>
      <c r="B268" s="11" t="s">
        <v>15</v>
      </c>
      <c r="C268" s="11" t="s">
        <v>70</v>
      </c>
      <c r="D268" s="11" t="s">
        <v>19</v>
      </c>
      <c r="E268" s="11" t="s">
        <v>20</v>
      </c>
      <c r="F268" s="11" t="s">
        <v>18</v>
      </c>
      <c r="G268">
        <v>136.15</v>
      </c>
      <c r="H268">
        <v>130.77000000000001</v>
      </c>
      <c r="I268">
        <v>134.72999999999999</v>
      </c>
      <c r="J268">
        <v>130.38</v>
      </c>
      <c r="K268">
        <v>134.97999999999999</v>
      </c>
      <c r="L268">
        <v>130.71</v>
      </c>
      <c r="M268">
        <v>137.46</v>
      </c>
      <c r="N268">
        <v>139.47</v>
      </c>
      <c r="O268">
        <v>145</v>
      </c>
      <c r="P268">
        <v>150.74</v>
      </c>
      <c r="Q268">
        <v>158.56</v>
      </c>
      <c r="R268">
        <v>163.84</v>
      </c>
      <c r="S268" s="6">
        <v>1692.79</v>
      </c>
    </row>
    <row r="269" spans="1:19" ht="15" x14ac:dyDescent="0.25">
      <c r="A269" s="14">
        <v>340576905</v>
      </c>
      <c r="B269" s="11" t="s">
        <v>15</v>
      </c>
      <c r="C269" s="11" t="s">
        <v>70</v>
      </c>
      <c r="D269" s="11" t="s">
        <v>19</v>
      </c>
      <c r="E269" s="11" t="s">
        <v>20</v>
      </c>
      <c r="F269" s="11" t="s">
        <v>18</v>
      </c>
      <c r="G269">
        <v>155.24</v>
      </c>
      <c r="H269">
        <v>142.38</v>
      </c>
      <c r="I269">
        <v>151.41999999999999</v>
      </c>
      <c r="J269">
        <v>145.91</v>
      </c>
      <c r="K269">
        <v>151.78</v>
      </c>
      <c r="L269">
        <v>149.26</v>
      </c>
      <c r="M269">
        <v>156.78</v>
      </c>
      <c r="N269">
        <v>160.30000000000001</v>
      </c>
      <c r="O269">
        <v>307.11</v>
      </c>
      <c r="P269">
        <v>374.46</v>
      </c>
      <c r="Q269">
        <v>122.23</v>
      </c>
      <c r="R269">
        <v>2.23</v>
      </c>
      <c r="S269" s="6">
        <v>2019.1</v>
      </c>
    </row>
    <row r="270" spans="1:19" ht="15" x14ac:dyDescent="0.25">
      <c r="A270" s="14">
        <v>340577207</v>
      </c>
      <c r="B270" s="11" t="s">
        <v>15</v>
      </c>
      <c r="C270" s="11" t="s">
        <v>140</v>
      </c>
      <c r="D270" s="11" t="s">
        <v>19</v>
      </c>
      <c r="E270" s="11" t="s">
        <v>20</v>
      </c>
      <c r="F270" s="11" t="s">
        <v>18</v>
      </c>
      <c r="G270">
        <v>262.20999999999998</v>
      </c>
      <c r="H270">
        <v>248.77</v>
      </c>
      <c r="I270">
        <v>265.75</v>
      </c>
      <c r="J270">
        <v>256.97000000000003</v>
      </c>
      <c r="K270">
        <v>265.52999999999997</v>
      </c>
      <c r="L270">
        <v>257.12</v>
      </c>
      <c r="M270">
        <v>265.70999999999998</v>
      </c>
      <c r="N270">
        <v>265.86</v>
      </c>
      <c r="O270">
        <v>257.27</v>
      </c>
      <c r="P270">
        <v>265.77</v>
      </c>
      <c r="Q270">
        <v>257.18</v>
      </c>
      <c r="R270">
        <v>265.64</v>
      </c>
      <c r="S270" s="6">
        <v>3133.7799999999997</v>
      </c>
    </row>
    <row r="271" spans="1:19" ht="15" x14ac:dyDescent="0.25">
      <c r="A271" s="14">
        <v>340577280</v>
      </c>
      <c r="B271" s="11" t="s">
        <v>15</v>
      </c>
      <c r="C271" s="11" t="s">
        <v>118</v>
      </c>
      <c r="D271" s="11" t="s">
        <v>19</v>
      </c>
      <c r="E271" s="11" t="s">
        <v>20</v>
      </c>
      <c r="F271" s="11" t="s">
        <v>18</v>
      </c>
      <c r="G271">
        <v>1.54</v>
      </c>
      <c r="H271">
        <v>2.2400000000000002</v>
      </c>
      <c r="I271">
        <v>8.65</v>
      </c>
      <c r="J271">
        <v>9.5399999999999991</v>
      </c>
      <c r="K271">
        <v>10.11</v>
      </c>
      <c r="L271">
        <v>10.02</v>
      </c>
      <c r="M271">
        <v>79.73</v>
      </c>
      <c r="N271">
        <v>109.71</v>
      </c>
      <c r="O271">
        <v>120.71</v>
      </c>
      <c r="P271">
        <v>124.74</v>
      </c>
      <c r="Q271">
        <v>130.36000000000001</v>
      </c>
      <c r="R271">
        <v>136.24</v>
      </c>
      <c r="S271" s="6">
        <v>743.59</v>
      </c>
    </row>
    <row r="272" spans="1:19" ht="15" x14ac:dyDescent="0.25">
      <c r="A272" s="14">
        <v>340577343</v>
      </c>
      <c r="B272" s="11" t="s">
        <v>15</v>
      </c>
      <c r="C272" s="11" t="s">
        <v>260</v>
      </c>
      <c r="D272" s="11" t="s">
        <v>19</v>
      </c>
      <c r="E272" s="11" t="s">
        <v>20</v>
      </c>
      <c r="F272" s="11" t="s">
        <v>18</v>
      </c>
      <c r="G272">
        <v>708.44</v>
      </c>
      <c r="H272">
        <v>638.79999999999995</v>
      </c>
      <c r="I272">
        <v>941.75</v>
      </c>
      <c r="J272">
        <v>959.56</v>
      </c>
      <c r="K272">
        <v>991.61</v>
      </c>
      <c r="L272">
        <v>959.68</v>
      </c>
      <c r="M272">
        <v>1536.47</v>
      </c>
      <c r="N272">
        <v>1711.17</v>
      </c>
      <c r="O272">
        <v>1220.8499999999999</v>
      </c>
      <c r="P272">
        <v>1261.55</v>
      </c>
      <c r="Q272">
        <v>892.01</v>
      </c>
      <c r="R272">
        <v>869.47</v>
      </c>
      <c r="S272" s="6">
        <v>12691.359999999999</v>
      </c>
    </row>
    <row r="273" spans="1:19" ht="15" x14ac:dyDescent="0.25">
      <c r="A273" s="14">
        <v>340577473</v>
      </c>
      <c r="B273" s="11" t="s">
        <v>15</v>
      </c>
      <c r="C273" s="11" t="s">
        <v>149</v>
      </c>
      <c r="D273" s="11" t="s">
        <v>19</v>
      </c>
      <c r="E273" s="11" t="s">
        <v>20</v>
      </c>
      <c r="F273" s="11" t="s">
        <v>18</v>
      </c>
      <c r="G273">
        <v>41.69</v>
      </c>
      <c r="H273">
        <v>40.9</v>
      </c>
      <c r="I273">
        <v>71.849999999999994</v>
      </c>
      <c r="J273">
        <v>76.069999999999993</v>
      </c>
      <c r="K273">
        <v>78.52</v>
      </c>
      <c r="L273">
        <v>75.959999999999994</v>
      </c>
      <c r="M273">
        <v>57.3</v>
      </c>
      <c r="N273">
        <v>54</v>
      </c>
      <c r="O273">
        <v>50.77</v>
      </c>
      <c r="P273">
        <v>52.04</v>
      </c>
      <c r="Q273">
        <v>38.11</v>
      </c>
      <c r="R273">
        <v>39.39</v>
      </c>
      <c r="S273" s="6">
        <v>676.59999999999991</v>
      </c>
    </row>
    <row r="274" spans="1:19" ht="15" x14ac:dyDescent="0.25">
      <c r="A274" s="14">
        <v>340578612</v>
      </c>
      <c r="B274" s="11" t="s">
        <v>15</v>
      </c>
      <c r="C274" s="11" t="s">
        <v>140</v>
      </c>
      <c r="D274" s="11" t="s">
        <v>19</v>
      </c>
      <c r="E274" s="11" t="s">
        <v>21</v>
      </c>
      <c r="F274" s="11" t="s">
        <v>18</v>
      </c>
      <c r="G274">
        <v>10122.33</v>
      </c>
      <c r="H274">
        <v>8945.92</v>
      </c>
      <c r="I274">
        <v>5389.38</v>
      </c>
      <c r="J274">
        <v>4753.34</v>
      </c>
      <c r="K274">
        <v>4454.24</v>
      </c>
      <c r="L274">
        <v>6873.57</v>
      </c>
      <c r="M274">
        <v>7571.64</v>
      </c>
      <c r="N274">
        <v>7980.94</v>
      </c>
      <c r="O274">
        <v>8840.7898999999998</v>
      </c>
      <c r="P274">
        <v>5326.24</v>
      </c>
      <c r="Q274">
        <v>5734.19</v>
      </c>
      <c r="R274">
        <v>10038.81</v>
      </c>
      <c r="S274" s="6">
        <v>86031.389900000009</v>
      </c>
    </row>
    <row r="275" spans="1:19" ht="15" x14ac:dyDescent="0.25">
      <c r="A275" s="14">
        <v>345001582</v>
      </c>
      <c r="B275" s="11" t="s">
        <v>15</v>
      </c>
      <c r="C275" s="11" t="s">
        <v>151</v>
      </c>
      <c r="D275" s="11" t="s">
        <v>19</v>
      </c>
      <c r="E275" s="11" t="s">
        <v>21</v>
      </c>
      <c r="F275" s="11" t="s">
        <v>18</v>
      </c>
      <c r="G275">
        <v>2058.14</v>
      </c>
      <c r="H275">
        <v>1575.98</v>
      </c>
      <c r="I275">
        <v>779.15989999999999</v>
      </c>
      <c r="J275">
        <v>738.07</v>
      </c>
      <c r="K275">
        <v>666.53</v>
      </c>
      <c r="L275">
        <v>1038.8698999999999</v>
      </c>
      <c r="M275">
        <v>1115.5</v>
      </c>
      <c r="N275">
        <v>1140.3</v>
      </c>
      <c r="O275">
        <v>1273.73</v>
      </c>
      <c r="P275">
        <v>762.82</v>
      </c>
      <c r="Q275">
        <v>767.44</v>
      </c>
      <c r="R275">
        <v>1320.91</v>
      </c>
      <c r="S275" s="6">
        <v>13237.449799999999</v>
      </c>
    </row>
    <row r="276" spans="1:19" ht="15" x14ac:dyDescent="0.25">
      <c r="A276" s="14">
        <v>345024698</v>
      </c>
      <c r="B276" s="11" t="s">
        <v>15</v>
      </c>
      <c r="C276" s="11" t="s">
        <v>65</v>
      </c>
      <c r="D276" s="11" t="s">
        <v>19</v>
      </c>
      <c r="E276" s="11" t="s">
        <v>21</v>
      </c>
      <c r="F276" s="11" t="s">
        <v>25</v>
      </c>
      <c r="G276">
        <v>4324.2299999999996</v>
      </c>
      <c r="H276">
        <v>3963.71</v>
      </c>
      <c r="I276">
        <v>3069.58</v>
      </c>
      <c r="J276">
        <v>3039.7</v>
      </c>
      <c r="K276">
        <v>4653.95</v>
      </c>
      <c r="L276">
        <v>9418.14</v>
      </c>
      <c r="M276">
        <v>10007.909900000001</v>
      </c>
      <c r="N276">
        <v>7460.07</v>
      </c>
      <c r="O276">
        <v>10235.700000000001</v>
      </c>
      <c r="P276">
        <v>3670.01</v>
      </c>
      <c r="Q276">
        <v>3113.31</v>
      </c>
      <c r="R276">
        <v>3865.69</v>
      </c>
      <c r="S276" s="6">
        <v>66821.999899999995</v>
      </c>
    </row>
    <row r="277" spans="1:19" ht="15" x14ac:dyDescent="0.25">
      <c r="A277" s="14">
        <v>345037032</v>
      </c>
      <c r="B277" s="11" t="s">
        <v>15</v>
      </c>
      <c r="C277" s="11" t="s">
        <v>152</v>
      </c>
      <c r="D277" s="11" t="s">
        <v>19</v>
      </c>
      <c r="E277" s="11" t="s">
        <v>21</v>
      </c>
      <c r="F277" s="11" t="s">
        <v>18</v>
      </c>
      <c r="G277">
        <v>2910.35</v>
      </c>
      <c r="H277">
        <v>2847.22</v>
      </c>
      <c r="I277">
        <v>2419.9798999999998</v>
      </c>
      <c r="J277">
        <v>2358.54</v>
      </c>
      <c r="K277">
        <v>2424.2298000000001</v>
      </c>
      <c r="L277">
        <v>3484.98</v>
      </c>
      <c r="M277">
        <v>3708.0898000000002</v>
      </c>
      <c r="N277">
        <v>3645.4</v>
      </c>
      <c r="O277">
        <v>3576.2999</v>
      </c>
      <c r="P277">
        <v>2446.64</v>
      </c>
      <c r="Q277">
        <v>2339.63</v>
      </c>
      <c r="R277">
        <v>3043.71</v>
      </c>
      <c r="S277" s="6">
        <v>35205.069400000008</v>
      </c>
    </row>
    <row r="278" spans="1:19" ht="15" x14ac:dyDescent="0.25">
      <c r="A278" s="14">
        <v>345106888</v>
      </c>
      <c r="B278" s="11" t="s">
        <v>15</v>
      </c>
      <c r="C278" s="11">
        <v>0</v>
      </c>
      <c r="D278" s="11" t="s">
        <v>19</v>
      </c>
      <c r="E278" s="11" t="s">
        <v>21</v>
      </c>
      <c r="F278" s="11" t="s">
        <v>18</v>
      </c>
      <c r="G278">
        <v>7107.97</v>
      </c>
      <c r="H278">
        <v>5839.14</v>
      </c>
      <c r="I278">
        <v>3280.2</v>
      </c>
      <c r="J278">
        <v>3075.02</v>
      </c>
      <c r="K278">
        <v>3244.1898999999999</v>
      </c>
      <c r="L278">
        <v>4805.2</v>
      </c>
      <c r="M278">
        <v>5376.9098999999997</v>
      </c>
      <c r="N278">
        <v>5594.34</v>
      </c>
      <c r="O278">
        <v>6160.1998999999996</v>
      </c>
      <c r="P278">
        <v>3556.36</v>
      </c>
      <c r="Q278">
        <v>3624.09</v>
      </c>
      <c r="R278">
        <v>6254</v>
      </c>
      <c r="S278" s="6">
        <v>57917.61970000001</v>
      </c>
    </row>
    <row r="279" spans="1:19" ht="15" x14ac:dyDescent="0.25">
      <c r="A279" s="14">
        <v>345221529</v>
      </c>
      <c r="B279" s="11" t="s">
        <v>15</v>
      </c>
      <c r="C279" s="11">
        <v>0</v>
      </c>
      <c r="D279" s="11" t="s">
        <v>19</v>
      </c>
      <c r="E279" s="11" t="s">
        <v>21</v>
      </c>
      <c r="F279" s="11" t="s">
        <v>25</v>
      </c>
      <c r="G279">
        <v>2723.1</v>
      </c>
      <c r="H279">
        <v>3049.46</v>
      </c>
      <c r="I279">
        <v>1521.9499000000001</v>
      </c>
      <c r="J279">
        <v>1624.3898999999999</v>
      </c>
      <c r="K279">
        <v>2979.58</v>
      </c>
      <c r="L279">
        <v>6015.26</v>
      </c>
      <c r="M279">
        <v>5455.71</v>
      </c>
      <c r="N279">
        <v>3492.7498999999998</v>
      </c>
      <c r="O279">
        <v>5910.9399000000003</v>
      </c>
      <c r="P279">
        <v>2518.19</v>
      </c>
      <c r="Q279">
        <v>2208.2899000000002</v>
      </c>
      <c r="R279">
        <v>2241.7199000000001</v>
      </c>
      <c r="S279" s="6">
        <v>39741.339399999997</v>
      </c>
    </row>
    <row r="280" spans="1:19" ht="15" x14ac:dyDescent="0.25">
      <c r="A280" s="14">
        <v>345221556</v>
      </c>
      <c r="B280" s="11" t="s">
        <v>15</v>
      </c>
      <c r="C280" s="11" t="s">
        <v>17</v>
      </c>
      <c r="D280" s="11" t="s">
        <v>19</v>
      </c>
      <c r="E280" s="11" t="s">
        <v>21</v>
      </c>
      <c r="F280" s="11" t="s">
        <v>25</v>
      </c>
      <c r="G280">
        <v>4587.6998999999996</v>
      </c>
      <c r="H280">
        <v>4453.7799000000005</v>
      </c>
      <c r="I280">
        <v>3018.48</v>
      </c>
      <c r="J280">
        <v>2811.57</v>
      </c>
      <c r="K280">
        <v>4555.7398999999996</v>
      </c>
      <c r="L280">
        <v>8673.43</v>
      </c>
      <c r="M280">
        <v>11217.92</v>
      </c>
      <c r="N280">
        <v>5792.03</v>
      </c>
      <c r="O280">
        <v>9458.59</v>
      </c>
      <c r="P280">
        <v>3474.65</v>
      </c>
      <c r="Q280">
        <v>3514.07</v>
      </c>
      <c r="R280">
        <v>4290.58</v>
      </c>
      <c r="S280" s="6">
        <v>65848.539700000008</v>
      </c>
    </row>
    <row r="281" spans="1:19" ht="15" x14ac:dyDescent="0.25">
      <c r="A281" s="14">
        <v>345221586</v>
      </c>
      <c r="B281" s="11" t="s">
        <v>15</v>
      </c>
      <c r="C281" s="11">
        <v>0</v>
      </c>
      <c r="D281" s="11" t="s">
        <v>19</v>
      </c>
      <c r="E281" s="11" t="s">
        <v>21</v>
      </c>
      <c r="F281" s="11" t="s">
        <v>25</v>
      </c>
      <c r="G281">
        <v>10349.209999999999</v>
      </c>
      <c r="H281">
        <v>10329.83</v>
      </c>
      <c r="I281">
        <v>7338.82</v>
      </c>
      <c r="J281">
        <v>6530.9</v>
      </c>
      <c r="K281">
        <v>12761.02</v>
      </c>
      <c r="L281">
        <v>29446.7</v>
      </c>
      <c r="M281">
        <v>28404.609899999999</v>
      </c>
      <c r="N281">
        <v>11784.57</v>
      </c>
      <c r="O281">
        <v>33375.480000000003</v>
      </c>
      <c r="P281">
        <v>9626.9799000000003</v>
      </c>
      <c r="Q281">
        <v>9412.01</v>
      </c>
      <c r="R281">
        <v>10560.8799</v>
      </c>
      <c r="S281" s="6">
        <v>179921.00970000002</v>
      </c>
    </row>
    <row r="282" spans="1:19" ht="15" x14ac:dyDescent="0.25">
      <c r="A282" s="14">
        <v>345221676</v>
      </c>
      <c r="B282" s="11" t="s">
        <v>15</v>
      </c>
      <c r="C282" s="11" t="s">
        <v>127</v>
      </c>
      <c r="D282" s="11" t="s">
        <v>19</v>
      </c>
      <c r="E282" s="11" t="s">
        <v>20</v>
      </c>
      <c r="F282" s="11" t="s">
        <v>18</v>
      </c>
      <c r="G282">
        <v>1109.56</v>
      </c>
      <c r="H282">
        <v>1103.08</v>
      </c>
      <c r="I282">
        <v>1162.97</v>
      </c>
      <c r="J282">
        <v>1116.8399999999999</v>
      </c>
      <c r="K282">
        <v>1554.79</v>
      </c>
      <c r="L282">
        <v>2118.63</v>
      </c>
      <c r="M282">
        <v>2151.5</v>
      </c>
      <c r="N282">
        <v>2111.23</v>
      </c>
      <c r="O282">
        <v>2035.98</v>
      </c>
      <c r="P282">
        <v>2103.0300000000002</v>
      </c>
      <c r="Q282">
        <v>1396.73</v>
      </c>
      <c r="R282">
        <v>1242.49</v>
      </c>
      <c r="S282" s="6">
        <v>19206.829999999998</v>
      </c>
    </row>
    <row r="283" spans="1:19" ht="15" x14ac:dyDescent="0.25">
      <c r="A283" s="14">
        <v>345239227</v>
      </c>
      <c r="B283" s="11" t="s">
        <v>15</v>
      </c>
      <c r="C283" s="11">
        <v>0</v>
      </c>
      <c r="D283" s="11" t="s">
        <v>19</v>
      </c>
      <c r="E283" s="11" t="s">
        <v>21</v>
      </c>
      <c r="F283" s="11" t="s">
        <v>25</v>
      </c>
      <c r="G283">
        <v>5254.2</v>
      </c>
      <c r="H283">
        <v>4973.7299999999996</v>
      </c>
      <c r="I283">
        <v>3093.7</v>
      </c>
      <c r="J283">
        <v>2572.5099</v>
      </c>
      <c r="K283">
        <v>6093.76</v>
      </c>
      <c r="L283">
        <v>11302.53</v>
      </c>
      <c r="M283">
        <v>7894.44</v>
      </c>
      <c r="N283">
        <v>3885.91</v>
      </c>
      <c r="O283">
        <v>14977.81</v>
      </c>
      <c r="P283">
        <v>3991.92</v>
      </c>
      <c r="Q283">
        <v>4300.71</v>
      </c>
      <c r="R283">
        <v>4310.21</v>
      </c>
      <c r="S283" s="6">
        <v>72651.429900000017</v>
      </c>
    </row>
    <row r="284" spans="1:19" ht="15" x14ac:dyDescent="0.25">
      <c r="A284" s="14">
        <v>345239482</v>
      </c>
      <c r="B284" s="11" t="s">
        <v>15</v>
      </c>
      <c r="C284" s="11">
        <v>0</v>
      </c>
      <c r="D284" s="11" t="s">
        <v>19</v>
      </c>
      <c r="E284" s="11" t="s">
        <v>20</v>
      </c>
      <c r="F284" s="11" t="s">
        <v>18</v>
      </c>
      <c r="G284">
        <v>257.89</v>
      </c>
      <c r="H284">
        <v>272.54000000000002</v>
      </c>
      <c r="I284">
        <v>303.81</v>
      </c>
      <c r="J284">
        <v>406.68</v>
      </c>
      <c r="K284">
        <v>420.24</v>
      </c>
      <c r="L284">
        <v>407.01</v>
      </c>
      <c r="M284">
        <v>417.89</v>
      </c>
      <c r="N284">
        <v>335.2</v>
      </c>
      <c r="O284">
        <v>324.39999999999998</v>
      </c>
      <c r="P284">
        <v>335.24</v>
      </c>
      <c r="Q284">
        <v>326.39999999999998</v>
      </c>
      <c r="R284">
        <v>345.42</v>
      </c>
      <c r="S284" s="6">
        <v>4152.7199999999993</v>
      </c>
    </row>
    <row r="285" spans="1:19" ht="15" x14ac:dyDescent="0.25">
      <c r="A285" s="14">
        <v>345239500</v>
      </c>
      <c r="B285" s="11" t="s">
        <v>15</v>
      </c>
      <c r="C285" s="11">
        <v>0</v>
      </c>
      <c r="D285" s="11" t="s">
        <v>19</v>
      </c>
      <c r="E285" s="11" t="s">
        <v>20</v>
      </c>
      <c r="F285" s="11" t="s">
        <v>18</v>
      </c>
      <c r="G285">
        <v>197.44</v>
      </c>
      <c r="H285">
        <v>195.86</v>
      </c>
      <c r="I285">
        <v>221.64</v>
      </c>
      <c r="J285">
        <v>325.39</v>
      </c>
      <c r="K285">
        <v>336.24</v>
      </c>
      <c r="L285">
        <v>325.66000000000003</v>
      </c>
      <c r="M285">
        <v>334.15</v>
      </c>
      <c r="N285">
        <v>261.45</v>
      </c>
      <c r="O285">
        <v>244.71</v>
      </c>
      <c r="P285">
        <v>238.05</v>
      </c>
      <c r="Q285">
        <v>226.88</v>
      </c>
      <c r="R285">
        <v>220.01</v>
      </c>
      <c r="S285" s="6">
        <v>3127.4800000000005</v>
      </c>
    </row>
    <row r="286" spans="1:19" ht="15" x14ac:dyDescent="0.25">
      <c r="A286" s="14">
        <v>345539370</v>
      </c>
      <c r="B286" s="11" t="s">
        <v>15</v>
      </c>
      <c r="C286" s="11">
        <v>0</v>
      </c>
      <c r="D286" s="11" t="s">
        <v>19</v>
      </c>
      <c r="E286" s="11" t="s">
        <v>21</v>
      </c>
      <c r="F286" s="11" t="s">
        <v>25</v>
      </c>
      <c r="G286">
        <v>35159.949999999997</v>
      </c>
      <c r="H286">
        <v>34709.769999999997</v>
      </c>
      <c r="I286">
        <v>24420.5</v>
      </c>
      <c r="J286">
        <v>20930.11</v>
      </c>
      <c r="K286">
        <v>23952.57</v>
      </c>
      <c r="L286">
        <v>43764.95</v>
      </c>
      <c r="M286">
        <v>47214.11</v>
      </c>
      <c r="N286">
        <v>45762.28</v>
      </c>
      <c r="O286">
        <v>45394.7</v>
      </c>
      <c r="P286">
        <v>23167.13</v>
      </c>
      <c r="Q286">
        <v>20092.439999999999</v>
      </c>
      <c r="R286">
        <v>34733.160000000003</v>
      </c>
      <c r="S286" s="6">
        <v>399301.67000000004</v>
      </c>
    </row>
    <row r="287" spans="1:19" ht="15" x14ac:dyDescent="0.25">
      <c r="A287" s="14">
        <v>345702670</v>
      </c>
      <c r="B287" s="11" t="s">
        <v>15</v>
      </c>
      <c r="C287" s="11">
        <v>0</v>
      </c>
      <c r="D287" s="11" t="s">
        <v>19</v>
      </c>
      <c r="E287" s="11" t="s">
        <v>20</v>
      </c>
      <c r="F287" s="11" t="s">
        <v>18</v>
      </c>
      <c r="G287">
        <v>186.27</v>
      </c>
      <c r="H287">
        <v>199.6</v>
      </c>
      <c r="I287">
        <v>215.16</v>
      </c>
      <c r="J287">
        <v>224.46</v>
      </c>
      <c r="K287">
        <v>231.94</v>
      </c>
      <c r="L287">
        <v>341.31</v>
      </c>
      <c r="M287">
        <v>379.79</v>
      </c>
      <c r="N287">
        <v>468.64</v>
      </c>
      <c r="O287">
        <v>389.73</v>
      </c>
      <c r="P287">
        <v>288.86</v>
      </c>
      <c r="Q287">
        <v>274.14</v>
      </c>
      <c r="R287">
        <v>260.93</v>
      </c>
      <c r="S287" s="6">
        <v>3460.83</v>
      </c>
    </row>
    <row r="288" spans="1:19" ht="15" x14ac:dyDescent="0.25">
      <c r="A288" s="14">
        <v>345702677</v>
      </c>
      <c r="B288" s="11" t="s">
        <v>15</v>
      </c>
      <c r="C288" s="11">
        <v>0</v>
      </c>
      <c r="D288" s="11" t="s">
        <v>19</v>
      </c>
      <c r="E288" s="11" t="s">
        <v>20</v>
      </c>
      <c r="F288" s="11" t="s">
        <v>18</v>
      </c>
      <c r="G288">
        <v>254.87</v>
      </c>
      <c r="H288">
        <v>233.8</v>
      </c>
      <c r="I288">
        <v>252.2</v>
      </c>
      <c r="J288">
        <v>264.64999999999998</v>
      </c>
      <c r="K288">
        <v>273.47000000000003</v>
      </c>
      <c r="L288">
        <v>637.1</v>
      </c>
      <c r="M288">
        <v>734.52</v>
      </c>
      <c r="N288">
        <v>710.62</v>
      </c>
      <c r="O288">
        <v>553.54</v>
      </c>
      <c r="P288">
        <v>332.53</v>
      </c>
      <c r="Q288">
        <v>310.5</v>
      </c>
      <c r="R288">
        <v>274.14</v>
      </c>
      <c r="S288" s="6">
        <v>4831.9400000000005</v>
      </c>
    </row>
    <row r="289" spans="1:19" ht="15" x14ac:dyDescent="0.25">
      <c r="A289" s="14">
        <v>345926778</v>
      </c>
      <c r="B289" s="11" t="s">
        <v>15</v>
      </c>
      <c r="C289" s="11" t="s">
        <v>126</v>
      </c>
      <c r="D289" s="11" t="s">
        <v>19</v>
      </c>
      <c r="E289" s="11" t="s">
        <v>21</v>
      </c>
      <c r="F289" s="11" t="s">
        <v>25</v>
      </c>
      <c r="G289">
        <v>18883.6999</v>
      </c>
      <c r="H289">
        <v>18870.73</v>
      </c>
      <c r="I289">
        <v>12879.1199</v>
      </c>
      <c r="J289">
        <v>12426.81</v>
      </c>
      <c r="K289">
        <v>19509.75</v>
      </c>
      <c r="L289">
        <v>46496.709900000002</v>
      </c>
      <c r="M289">
        <v>56447.57</v>
      </c>
      <c r="N289">
        <v>51044.160000000003</v>
      </c>
      <c r="O289">
        <v>51307.64</v>
      </c>
      <c r="P289">
        <v>19173.11</v>
      </c>
      <c r="Q289">
        <v>15631.85</v>
      </c>
      <c r="R289">
        <v>20442.509999999998</v>
      </c>
      <c r="S289" s="6">
        <v>343113.65969999996</v>
      </c>
    </row>
    <row r="290" spans="1:19" ht="15" x14ac:dyDescent="0.25">
      <c r="A290" s="14">
        <v>345943882</v>
      </c>
      <c r="B290" s="11" t="s">
        <v>15</v>
      </c>
      <c r="C290" s="11" t="s">
        <v>155</v>
      </c>
      <c r="D290" s="11" t="s">
        <v>19</v>
      </c>
      <c r="E290" s="11" t="s">
        <v>20</v>
      </c>
      <c r="F290" s="11" t="s">
        <v>18</v>
      </c>
      <c r="G290">
        <v>607.62</v>
      </c>
      <c r="H290">
        <v>544.04</v>
      </c>
      <c r="I290">
        <v>564.61</v>
      </c>
      <c r="J290">
        <v>511.95</v>
      </c>
      <c r="K290">
        <v>528.4</v>
      </c>
      <c r="L290">
        <v>502.64</v>
      </c>
      <c r="M290">
        <v>519.91999999999996</v>
      </c>
      <c r="N290">
        <v>527.5</v>
      </c>
      <c r="O290">
        <v>538.64</v>
      </c>
      <c r="P290">
        <v>594.63</v>
      </c>
      <c r="Q290">
        <v>585.03</v>
      </c>
      <c r="R290">
        <v>627.64</v>
      </c>
      <c r="S290" s="6">
        <v>6652.6200000000008</v>
      </c>
    </row>
    <row r="291" spans="1:19" ht="15" x14ac:dyDescent="0.25">
      <c r="A291" s="14">
        <v>346127153</v>
      </c>
      <c r="B291" s="11" t="s">
        <v>15</v>
      </c>
      <c r="C291" s="11" t="s">
        <v>17</v>
      </c>
      <c r="D291" s="11" t="s">
        <v>19</v>
      </c>
      <c r="E291" s="11" t="s">
        <v>20</v>
      </c>
      <c r="F291" s="11" t="s">
        <v>18</v>
      </c>
      <c r="N291">
        <v>60.17</v>
      </c>
      <c r="O291">
        <v>300.89</v>
      </c>
      <c r="P291">
        <v>310.92</v>
      </c>
      <c r="Q291">
        <v>222.47</v>
      </c>
      <c r="R291">
        <v>213.68</v>
      </c>
      <c r="S291" s="6">
        <v>1108.1300000000001</v>
      </c>
    </row>
    <row r="292" spans="1:19" ht="15" x14ac:dyDescent="0.25">
      <c r="A292" s="14">
        <v>346127156</v>
      </c>
      <c r="B292" s="11" t="s">
        <v>15</v>
      </c>
      <c r="C292" s="11" t="s">
        <v>17</v>
      </c>
      <c r="D292" s="11" t="s">
        <v>19</v>
      </c>
      <c r="E292" s="11" t="s">
        <v>20</v>
      </c>
      <c r="F292" s="11" t="s">
        <v>18</v>
      </c>
      <c r="N292">
        <v>54.28</v>
      </c>
      <c r="O292">
        <v>264.31</v>
      </c>
      <c r="P292">
        <v>236.46</v>
      </c>
      <c r="Q292">
        <v>219.53</v>
      </c>
      <c r="R292">
        <v>140.30000000000001</v>
      </c>
      <c r="S292" s="6">
        <v>914.88000000000011</v>
      </c>
    </row>
    <row r="293" spans="1:19" ht="15" x14ac:dyDescent="0.25">
      <c r="A293" s="14">
        <v>346130501</v>
      </c>
      <c r="B293" s="11" t="s">
        <v>15</v>
      </c>
      <c r="C293" s="11" t="s">
        <v>17</v>
      </c>
      <c r="D293" s="11" t="s">
        <v>19</v>
      </c>
      <c r="E293" s="11" t="s">
        <v>20</v>
      </c>
      <c r="F293" s="11" t="s">
        <v>18</v>
      </c>
      <c r="G293">
        <v>523.76</v>
      </c>
      <c r="H293">
        <v>612.27</v>
      </c>
      <c r="I293">
        <v>536.54999999999995</v>
      </c>
      <c r="J293">
        <v>279.55</v>
      </c>
      <c r="K293">
        <v>293.39</v>
      </c>
      <c r="L293">
        <v>415.28</v>
      </c>
      <c r="M293">
        <v>455.35</v>
      </c>
      <c r="N293">
        <v>564.62</v>
      </c>
      <c r="O293">
        <v>430.1</v>
      </c>
      <c r="P293">
        <v>307.08999999999997</v>
      </c>
      <c r="Q293">
        <v>314.3</v>
      </c>
      <c r="R293">
        <v>360.17</v>
      </c>
      <c r="S293" s="6">
        <v>5092.43</v>
      </c>
    </row>
    <row r="294" spans="1:19" ht="15" x14ac:dyDescent="0.25">
      <c r="A294" s="14">
        <v>346130775</v>
      </c>
      <c r="B294" s="11" t="s">
        <v>15</v>
      </c>
      <c r="C294" s="11" t="s">
        <v>17</v>
      </c>
      <c r="D294" s="11" t="s">
        <v>19</v>
      </c>
      <c r="E294" s="11" t="s">
        <v>20</v>
      </c>
      <c r="F294" s="11" t="s">
        <v>18</v>
      </c>
      <c r="G294">
        <v>912.19</v>
      </c>
      <c r="H294">
        <v>902.65</v>
      </c>
      <c r="I294">
        <v>623.07000000000005</v>
      </c>
      <c r="J294">
        <v>539.35</v>
      </c>
      <c r="K294">
        <v>804.94</v>
      </c>
      <c r="L294">
        <v>952.03</v>
      </c>
      <c r="M294">
        <v>861.2</v>
      </c>
      <c r="N294">
        <v>793.79</v>
      </c>
      <c r="O294">
        <v>768.22</v>
      </c>
      <c r="P294">
        <v>793.83</v>
      </c>
      <c r="Q294">
        <v>454.06</v>
      </c>
      <c r="R294">
        <v>433.13</v>
      </c>
      <c r="S294" s="6">
        <v>8838.4599999999991</v>
      </c>
    </row>
    <row r="295" spans="1:19" ht="15" x14ac:dyDescent="0.25">
      <c r="A295" s="14">
        <v>346144568</v>
      </c>
      <c r="B295" s="11" t="s">
        <v>15</v>
      </c>
      <c r="C295" s="11" t="s">
        <v>17</v>
      </c>
      <c r="D295" s="11" t="s">
        <v>19</v>
      </c>
      <c r="E295" s="11" t="s">
        <v>20</v>
      </c>
      <c r="F295" s="11" t="s">
        <v>18</v>
      </c>
      <c r="G295">
        <v>168.51</v>
      </c>
      <c r="H295">
        <v>172.25</v>
      </c>
      <c r="I295">
        <v>158.4</v>
      </c>
      <c r="J295">
        <v>135.31</v>
      </c>
      <c r="K295">
        <v>198.58</v>
      </c>
      <c r="L295">
        <v>295.56</v>
      </c>
      <c r="M295">
        <v>235.91</v>
      </c>
      <c r="N295">
        <v>151.51</v>
      </c>
      <c r="O295">
        <v>234.34</v>
      </c>
      <c r="P295">
        <v>256.10000000000002</v>
      </c>
      <c r="Q295">
        <v>180.88</v>
      </c>
      <c r="R295">
        <v>169.62</v>
      </c>
      <c r="S295" s="6">
        <v>2356.9700000000003</v>
      </c>
    </row>
    <row r="296" spans="1:19" ht="15" x14ac:dyDescent="0.25">
      <c r="A296" s="14">
        <v>346497984</v>
      </c>
      <c r="B296" s="11" t="s">
        <v>15</v>
      </c>
      <c r="C296" s="11" t="s">
        <v>144</v>
      </c>
      <c r="D296" s="11" t="s">
        <v>19</v>
      </c>
      <c r="E296" s="11" t="s">
        <v>21</v>
      </c>
      <c r="F296" s="11" t="s">
        <v>25</v>
      </c>
      <c r="Q296">
        <v>136.84</v>
      </c>
      <c r="R296">
        <v>2114.9398999999999</v>
      </c>
      <c r="S296" s="6">
        <v>2251.7799</v>
      </c>
    </row>
    <row r="297" spans="1:19" ht="15" x14ac:dyDescent="0.25">
      <c r="A297" s="14">
        <v>346522660</v>
      </c>
      <c r="B297" s="11" t="s">
        <v>15</v>
      </c>
      <c r="C297" s="11" t="s">
        <v>156</v>
      </c>
      <c r="D297" s="11" t="s">
        <v>19</v>
      </c>
      <c r="E297" s="11" t="s">
        <v>20</v>
      </c>
      <c r="F297" s="11" t="s">
        <v>18</v>
      </c>
      <c r="G297">
        <v>851.51</v>
      </c>
      <c r="H297">
        <v>715.85</v>
      </c>
      <c r="I297">
        <v>767.44</v>
      </c>
      <c r="J297">
        <v>743.87</v>
      </c>
      <c r="K297">
        <v>1156.0899999999999</v>
      </c>
      <c r="L297">
        <v>1518.71</v>
      </c>
      <c r="M297">
        <v>1497.23</v>
      </c>
      <c r="N297">
        <v>1437.85</v>
      </c>
      <c r="O297">
        <v>1024.31</v>
      </c>
      <c r="P297">
        <v>1016.3</v>
      </c>
      <c r="Q297">
        <v>1034.8</v>
      </c>
      <c r="R297">
        <v>1082.55</v>
      </c>
      <c r="S297" s="6">
        <v>12846.509999999998</v>
      </c>
    </row>
    <row r="298" spans="1:19" ht="15" x14ac:dyDescent="0.25">
      <c r="A298" s="14">
        <v>346540220</v>
      </c>
      <c r="B298" s="11" t="s">
        <v>15</v>
      </c>
      <c r="C298" s="11" t="s">
        <v>17</v>
      </c>
      <c r="D298" s="11" t="s">
        <v>19</v>
      </c>
      <c r="E298" s="11" t="s">
        <v>20</v>
      </c>
      <c r="F298" s="11" t="s">
        <v>18</v>
      </c>
      <c r="G298">
        <v>306.20999999999998</v>
      </c>
      <c r="H298">
        <v>322.81</v>
      </c>
      <c r="I298">
        <v>252.25</v>
      </c>
      <c r="J298">
        <v>187.37</v>
      </c>
      <c r="K298">
        <v>339.42</v>
      </c>
      <c r="L298">
        <v>478.98</v>
      </c>
      <c r="M298">
        <v>371.88</v>
      </c>
      <c r="N298">
        <v>256.5</v>
      </c>
      <c r="O298">
        <v>331.92</v>
      </c>
      <c r="P298">
        <v>349.16</v>
      </c>
      <c r="Q298">
        <v>254.82</v>
      </c>
      <c r="R298">
        <v>241.85</v>
      </c>
      <c r="S298" s="6">
        <v>3693.17</v>
      </c>
    </row>
    <row r="299" spans="1:19" ht="15" x14ac:dyDescent="0.25">
      <c r="A299" s="14">
        <v>346544148</v>
      </c>
      <c r="B299" s="11" t="s">
        <v>15</v>
      </c>
      <c r="C299" s="11" t="s">
        <v>52</v>
      </c>
      <c r="D299" s="11" t="s">
        <v>19</v>
      </c>
      <c r="E299" s="11" t="s">
        <v>21</v>
      </c>
      <c r="F299" s="11" t="s">
        <v>18</v>
      </c>
      <c r="G299">
        <v>3017.59</v>
      </c>
      <c r="H299">
        <v>2860.44</v>
      </c>
      <c r="I299">
        <v>1881.85</v>
      </c>
      <c r="J299">
        <v>1980.11</v>
      </c>
      <c r="K299">
        <v>2145.8699000000001</v>
      </c>
      <c r="L299">
        <v>4655.72</v>
      </c>
      <c r="M299">
        <v>4495.01</v>
      </c>
      <c r="N299">
        <v>3791.44</v>
      </c>
      <c r="O299">
        <v>3795.2899000000002</v>
      </c>
      <c r="P299">
        <v>1886.69</v>
      </c>
      <c r="Q299">
        <v>1911.8798999999999</v>
      </c>
      <c r="R299">
        <v>3200.87</v>
      </c>
      <c r="S299" s="6">
        <v>35622.759699999995</v>
      </c>
    </row>
    <row r="300" spans="1:19" ht="15" x14ac:dyDescent="0.25">
      <c r="A300" s="14">
        <v>346545003</v>
      </c>
      <c r="B300" s="11" t="s">
        <v>15</v>
      </c>
      <c r="C300" s="11" t="s">
        <v>17</v>
      </c>
      <c r="D300" s="11" t="s">
        <v>19</v>
      </c>
      <c r="E300" s="11" t="s">
        <v>20</v>
      </c>
      <c r="F300" s="11" t="s">
        <v>18</v>
      </c>
      <c r="G300">
        <v>321.79000000000002</v>
      </c>
      <c r="H300">
        <v>308.29000000000002</v>
      </c>
      <c r="I300">
        <v>51.4</v>
      </c>
      <c r="J300">
        <v>49.74</v>
      </c>
      <c r="K300">
        <v>65.260000000000005</v>
      </c>
      <c r="L300">
        <v>68.650000000000006</v>
      </c>
      <c r="M300">
        <v>323.18</v>
      </c>
      <c r="N300">
        <v>378.02</v>
      </c>
      <c r="O300">
        <v>523.64</v>
      </c>
      <c r="P300">
        <v>541.09</v>
      </c>
      <c r="Q300">
        <v>364.97</v>
      </c>
      <c r="R300">
        <v>377.13</v>
      </c>
      <c r="S300" s="6">
        <v>3373.16</v>
      </c>
    </row>
    <row r="301" spans="1:19" ht="15" x14ac:dyDescent="0.25">
      <c r="A301" s="14">
        <v>346545005</v>
      </c>
      <c r="B301" s="11" t="s">
        <v>15</v>
      </c>
      <c r="C301" s="11" t="s">
        <v>17</v>
      </c>
      <c r="D301" s="11" t="s">
        <v>19</v>
      </c>
      <c r="E301" s="11" t="s">
        <v>20</v>
      </c>
      <c r="F301" s="11" t="s">
        <v>18</v>
      </c>
      <c r="N301">
        <v>111.04</v>
      </c>
      <c r="O301">
        <v>514.6</v>
      </c>
      <c r="P301">
        <v>459.23</v>
      </c>
      <c r="Q301">
        <v>410.7</v>
      </c>
      <c r="R301">
        <v>343.12</v>
      </c>
      <c r="S301" s="6">
        <v>1838.69</v>
      </c>
    </row>
    <row r="302" spans="1:19" ht="15" x14ac:dyDescent="0.25">
      <c r="A302" s="14">
        <v>346545008</v>
      </c>
      <c r="B302" s="11" t="s">
        <v>15</v>
      </c>
      <c r="C302" s="11">
        <v>0</v>
      </c>
      <c r="D302" s="11" t="s">
        <v>19</v>
      </c>
      <c r="E302" s="11" t="s">
        <v>20</v>
      </c>
      <c r="F302" s="11" t="s">
        <v>18</v>
      </c>
      <c r="G302">
        <v>185.14</v>
      </c>
      <c r="H302">
        <v>177.43</v>
      </c>
      <c r="I302">
        <v>269.74</v>
      </c>
      <c r="J302">
        <v>303.64999999999998</v>
      </c>
      <c r="K302">
        <v>313.89999999999998</v>
      </c>
      <c r="L302">
        <v>303.89999999999998</v>
      </c>
      <c r="M302">
        <v>322.70999999999998</v>
      </c>
      <c r="N302">
        <v>329.85</v>
      </c>
      <c r="O302">
        <v>285.3</v>
      </c>
      <c r="P302">
        <v>292.31</v>
      </c>
      <c r="Q302">
        <v>283</v>
      </c>
      <c r="R302">
        <v>292.47000000000003</v>
      </c>
      <c r="S302" s="6">
        <v>3359.3999999999996</v>
      </c>
    </row>
    <row r="303" spans="1:19" ht="15" x14ac:dyDescent="0.25">
      <c r="A303" s="14">
        <v>346565146</v>
      </c>
      <c r="B303" s="11" t="s">
        <v>15</v>
      </c>
      <c r="C303" s="11" t="s">
        <v>17</v>
      </c>
      <c r="D303" s="11" t="s">
        <v>19</v>
      </c>
      <c r="E303" s="11" t="s">
        <v>20</v>
      </c>
      <c r="F303" s="11" t="s">
        <v>18</v>
      </c>
      <c r="G303">
        <v>193.84</v>
      </c>
      <c r="H303">
        <v>179.18</v>
      </c>
      <c r="I303">
        <v>173.53</v>
      </c>
      <c r="J303">
        <v>164.58</v>
      </c>
      <c r="K303">
        <v>376.1</v>
      </c>
      <c r="L303">
        <v>445.54</v>
      </c>
      <c r="M303">
        <v>194.79</v>
      </c>
      <c r="N303">
        <v>201.46</v>
      </c>
      <c r="O303">
        <v>358.2</v>
      </c>
      <c r="P303">
        <v>365.49</v>
      </c>
      <c r="Q303">
        <v>218.8</v>
      </c>
      <c r="R303">
        <v>226.09</v>
      </c>
      <c r="S303" s="6">
        <v>3097.6000000000004</v>
      </c>
    </row>
    <row r="304" spans="1:19" ht="15" x14ac:dyDescent="0.25">
      <c r="A304" s="14">
        <v>346598401</v>
      </c>
      <c r="B304" s="11" t="s">
        <v>15</v>
      </c>
      <c r="C304" s="11">
        <v>0</v>
      </c>
      <c r="D304" s="11" t="s">
        <v>19</v>
      </c>
      <c r="E304" s="11" t="s">
        <v>21</v>
      </c>
      <c r="F304" s="11" t="s">
        <v>18</v>
      </c>
      <c r="G304">
        <v>6027.8798999999999</v>
      </c>
      <c r="H304">
        <v>7429.54</v>
      </c>
      <c r="I304">
        <v>5116.6598999999997</v>
      </c>
      <c r="J304">
        <v>4800.7700000000004</v>
      </c>
      <c r="K304">
        <v>4306.67</v>
      </c>
      <c r="L304">
        <v>7196.88</v>
      </c>
      <c r="M304">
        <v>8308.64</v>
      </c>
      <c r="N304">
        <v>8701.2099999999991</v>
      </c>
      <c r="O304">
        <v>7156.41</v>
      </c>
      <c r="P304">
        <v>3338.93</v>
      </c>
      <c r="Q304">
        <v>3922.24</v>
      </c>
      <c r="R304">
        <v>8873.3799999999992</v>
      </c>
      <c r="S304" s="6">
        <v>75179.209799999997</v>
      </c>
    </row>
    <row r="305" spans="1:19" ht="15" x14ac:dyDescent="0.25">
      <c r="A305" s="14">
        <v>346616657</v>
      </c>
      <c r="B305" s="11" t="s">
        <v>15</v>
      </c>
      <c r="C305" s="11">
        <v>0</v>
      </c>
      <c r="D305" s="11" t="s">
        <v>19</v>
      </c>
      <c r="E305" s="11" t="s">
        <v>21</v>
      </c>
      <c r="F305" s="11" t="s">
        <v>25</v>
      </c>
      <c r="G305">
        <v>4535.99</v>
      </c>
      <c r="H305">
        <v>4400.92</v>
      </c>
      <c r="I305">
        <v>3121.83</v>
      </c>
      <c r="J305">
        <v>2667.47</v>
      </c>
      <c r="K305">
        <v>4613.24</v>
      </c>
      <c r="L305">
        <v>8433.0400000000009</v>
      </c>
      <c r="M305">
        <v>9763.41</v>
      </c>
      <c r="N305">
        <v>4754.66</v>
      </c>
      <c r="O305">
        <v>10131.06</v>
      </c>
      <c r="P305">
        <v>3617.26</v>
      </c>
      <c r="Q305">
        <v>3453.28</v>
      </c>
      <c r="R305">
        <v>4424.67</v>
      </c>
      <c r="S305" s="6">
        <v>63916.829999999994</v>
      </c>
    </row>
    <row r="306" spans="1:19" ht="15" x14ac:dyDescent="0.25">
      <c r="A306" s="14">
        <v>346619699</v>
      </c>
      <c r="B306" s="11" t="s">
        <v>15</v>
      </c>
      <c r="C306" s="11">
        <v>0</v>
      </c>
      <c r="D306" s="11" t="s">
        <v>19</v>
      </c>
      <c r="E306" s="11" t="s">
        <v>21</v>
      </c>
      <c r="F306" s="11" t="s">
        <v>25</v>
      </c>
      <c r="G306">
        <v>17193.599999999999</v>
      </c>
      <c r="H306">
        <v>17210.490000000002</v>
      </c>
      <c r="I306">
        <v>13604.95</v>
      </c>
      <c r="J306">
        <v>13015.99</v>
      </c>
      <c r="K306">
        <v>21853.55</v>
      </c>
      <c r="L306">
        <v>28040.329900000001</v>
      </c>
      <c r="M306">
        <v>26831.05</v>
      </c>
      <c r="N306">
        <v>18213.16</v>
      </c>
      <c r="O306">
        <v>40830.529900000001</v>
      </c>
      <c r="P306">
        <v>14581.05</v>
      </c>
      <c r="Q306">
        <v>18119.240000000002</v>
      </c>
      <c r="R306">
        <v>22295.869900000002</v>
      </c>
      <c r="S306" s="6">
        <v>251789.80969999995</v>
      </c>
    </row>
    <row r="307" spans="1:19" ht="15" x14ac:dyDescent="0.25">
      <c r="A307" s="14">
        <v>346702897</v>
      </c>
      <c r="B307" s="11" t="s">
        <v>15</v>
      </c>
      <c r="C307" s="11" t="s">
        <v>157</v>
      </c>
      <c r="D307" s="11" t="s">
        <v>19</v>
      </c>
      <c r="E307" s="11" t="s">
        <v>20</v>
      </c>
      <c r="F307" s="11" t="s">
        <v>18</v>
      </c>
      <c r="G307">
        <v>279.3</v>
      </c>
      <c r="H307">
        <v>251.75</v>
      </c>
      <c r="I307">
        <v>393.01</v>
      </c>
      <c r="J307">
        <v>403.39</v>
      </c>
      <c r="K307">
        <v>416.95</v>
      </c>
      <c r="L307">
        <v>403.57</v>
      </c>
      <c r="M307">
        <v>598.85</v>
      </c>
      <c r="N307">
        <v>636.6</v>
      </c>
      <c r="O307">
        <v>385.79</v>
      </c>
      <c r="P307">
        <v>398.65</v>
      </c>
      <c r="Q307">
        <v>361.56</v>
      </c>
      <c r="R307">
        <v>367.36</v>
      </c>
      <c r="S307" s="6">
        <v>4896.78</v>
      </c>
    </row>
    <row r="308" spans="1:19" ht="15" x14ac:dyDescent="0.25">
      <c r="A308" s="14">
        <v>346839164</v>
      </c>
      <c r="B308" s="11" t="s">
        <v>15</v>
      </c>
      <c r="C308" s="11" t="s">
        <v>158</v>
      </c>
      <c r="D308" s="11" t="s">
        <v>19</v>
      </c>
      <c r="E308" s="11" t="s">
        <v>20</v>
      </c>
      <c r="F308" s="11" t="s">
        <v>18</v>
      </c>
      <c r="G308">
        <v>174.19</v>
      </c>
      <c r="H308">
        <v>166.67</v>
      </c>
      <c r="I308">
        <v>178.22</v>
      </c>
      <c r="J308">
        <v>172.65</v>
      </c>
      <c r="K308">
        <v>178.4</v>
      </c>
      <c r="L308">
        <v>172.49</v>
      </c>
      <c r="M308">
        <v>178.22</v>
      </c>
      <c r="N308">
        <v>178.22</v>
      </c>
      <c r="O308">
        <v>149.12</v>
      </c>
      <c r="P308">
        <v>74.83</v>
      </c>
      <c r="Q308">
        <v>109</v>
      </c>
      <c r="R308">
        <v>177.93</v>
      </c>
      <c r="S308" s="6">
        <v>1909.9399999999998</v>
      </c>
    </row>
    <row r="309" spans="1:19" ht="15" x14ac:dyDescent="0.25">
      <c r="A309" s="14">
        <v>346870282</v>
      </c>
      <c r="B309" s="11" t="s">
        <v>15</v>
      </c>
      <c r="C309" s="11">
        <v>0</v>
      </c>
      <c r="D309" s="11" t="s">
        <v>19</v>
      </c>
      <c r="E309" s="11" t="s">
        <v>20</v>
      </c>
      <c r="F309" s="11" t="s">
        <v>18</v>
      </c>
      <c r="G309">
        <v>2.1</v>
      </c>
      <c r="H309">
        <v>0</v>
      </c>
      <c r="I309">
        <v>8.35</v>
      </c>
      <c r="J309">
        <v>13.93</v>
      </c>
      <c r="K309">
        <v>16.84</v>
      </c>
      <c r="L309">
        <v>21.28</v>
      </c>
      <c r="M309">
        <v>21.62</v>
      </c>
      <c r="N309">
        <v>21.16</v>
      </c>
      <c r="O309">
        <v>11.25</v>
      </c>
      <c r="P309">
        <v>9.7200000000000006</v>
      </c>
      <c r="Q309">
        <v>75.489999999999995</v>
      </c>
      <c r="R309">
        <v>117.55</v>
      </c>
      <c r="S309" s="6">
        <v>319.29000000000002</v>
      </c>
    </row>
    <row r="310" spans="1:19" ht="15" x14ac:dyDescent="0.25">
      <c r="A310" s="14">
        <v>346870486</v>
      </c>
      <c r="B310" s="11" t="s">
        <v>15</v>
      </c>
      <c r="C310" s="11" t="s">
        <v>65</v>
      </c>
      <c r="D310" s="11" t="s">
        <v>19</v>
      </c>
      <c r="E310" s="11" t="s">
        <v>20</v>
      </c>
      <c r="F310" s="11" t="s">
        <v>18</v>
      </c>
      <c r="G310">
        <v>1101.53</v>
      </c>
      <c r="H310">
        <v>1103.3800000000001</v>
      </c>
      <c r="I310">
        <v>1418.14</v>
      </c>
      <c r="J310">
        <v>1439.76</v>
      </c>
      <c r="K310">
        <v>1635.89</v>
      </c>
      <c r="L310">
        <v>1673.66</v>
      </c>
      <c r="M310">
        <v>1065.99</v>
      </c>
      <c r="N310">
        <v>794.57</v>
      </c>
      <c r="O310">
        <v>227.25</v>
      </c>
      <c r="P310">
        <v>172.63</v>
      </c>
      <c r="Q310">
        <v>150.69999999999999</v>
      </c>
      <c r="R310">
        <v>152.34</v>
      </c>
      <c r="S310" s="6">
        <v>10935.84</v>
      </c>
    </row>
    <row r="311" spans="1:19" ht="15" x14ac:dyDescent="0.25">
      <c r="A311" s="14">
        <v>346879524</v>
      </c>
      <c r="B311" s="11" t="s">
        <v>15</v>
      </c>
      <c r="C311" s="11">
        <v>0</v>
      </c>
      <c r="D311" s="11" t="s">
        <v>19</v>
      </c>
      <c r="E311" s="11" t="s">
        <v>20</v>
      </c>
      <c r="F311" s="11" t="s">
        <v>18</v>
      </c>
      <c r="G311">
        <v>258.56</v>
      </c>
      <c r="H311">
        <v>269.45999999999998</v>
      </c>
      <c r="I311">
        <v>272.92</v>
      </c>
      <c r="J311">
        <v>257.14999999999998</v>
      </c>
      <c r="K311">
        <v>551.42999999999995</v>
      </c>
      <c r="L311">
        <v>599.54999999999995</v>
      </c>
      <c r="M311">
        <v>532.76</v>
      </c>
      <c r="N311">
        <v>526.77</v>
      </c>
      <c r="O311">
        <v>261.10000000000002</v>
      </c>
      <c r="P311">
        <v>251.45</v>
      </c>
      <c r="Q311">
        <v>213.79</v>
      </c>
      <c r="R311">
        <v>216.22</v>
      </c>
      <c r="S311" s="6">
        <v>4211.16</v>
      </c>
    </row>
    <row r="312" spans="1:19" ht="15" x14ac:dyDescent="0.25">
      <c r="A312" s="14">
        <v>347011028</v>
      </c>
      <c r="B312" s="11" t="s">
        <v>15</v>
      </c>
      <c r="C312" s="11">
        <v>0</v>
      </c>
      <c r="D312" s="11" t="s">
        <v>19</v>
      </c>
      <c r="E312" s="11" t="s">
        <v>21</v>
      </c>
      <c r="F312" s="11" t="s">
        <v>25</v>
      </c>
      <c r="G312">
        <v>10379</v>
      </c>
      <c r="H312">
        <v>9994.43</v>
      </c>
      <c r="I312">
        <v>8307.82</v>
      </c>
      <c r="J312">
        <v>5040.18</v>
      </c>
      <c r="K312">
        <v>11340.09</v>
      </c>
      <c r="L312">
        <v>17415.13</v>
      </c>
      <c r="M312">
        <v>19205.759999999998</v>
      </c>
      <c r="N312">
        <v>10415.64</v>
      </c>
      <c r="O312">
        <v>21025.360000000001</v>
      </c>
      <c r="P312">
        <v>5880.8499000000002</v>
      </c>
      <c r="Q312">
        <v>8739.24</v>
      </c>
      <c r="R312">
        <v>9799.93</v>
      </c>
      <c r="S312" s="6">
        <v>137543.42990000002</v>
      </c>
    </row>
    <row r="313" spans="1:19" ht="15" x14ac:dyDescent="0.25">
      <c r="A313" s="14">
        <v>347079898</v>
      </c>
      <c r="B313" s="11" t="s">
        <v>15</v>
      </c>
      <c r="C313" s="11">
        <v>0</v>
      </c>
      <c r="D313" s="11" t="s">
        <v>19</v>
      </c>
      <c r="E313" s="11" t="s">
        <v>21</v>
      </c>
      <c r="F313" s="11" t="s">
        <v>25</v>
      </c>
      <c r="G313">
        <v>9188.36</v>
      </c>
      <c r="H313">
        <v>8894.5</v>
      </c>
      <c r="I313">
        <v>6597.14</v>
      </c>
      <c r="J313">
        <v>5638.48</v>
      </c>
      <c r="K313">
        <v>11864.3</v>
      </c>
      <c r="L313">
        <v>28780.95</v>
      </c>
      <c r="M313">
        <v>31865.169900000001</v>
      </c>
      <c r="N313">
        <v>9434.49</v>
      </c>
      <c r="O313">
        <v>30486.74</v>
      </c>
      <c r="P313">
        <v>9150.3199000000004</v>
      </c>
      <c r="Q313">
        <v>8031.52</v>
      </c>
      <c r="R313">
        <v>8229.9298999999992</v>
      </c>
      <c r="S313" s="6">
        <v>168161.89969999998</v>
      </c>
    </row>
    <row r="314" spans="1:19" ht="15" x14ac:dyDescent="0.25">
      <c r="A314" s="14">
        <v>347116063</v>
      </c>
      <c r="B314" s="11" t="s">
        <v>15</v>
      </c>
      <c r="C314" s="11" t="s">
        <v>137</v>
      </c>
      <c r="D314" s="11" t="s">
        <v>19</v>
      </c>
      <c r="E314" s="11" t="s">
        <v>20</v>
      </c>
      <c r="F314" s="11" t="s">
        <v>18</v>
      </c>
      <c r="G314">
        <v>675.19</v>
      </c>
      <c r="H314">
        <v>700.92</v>
      </c>
      <c r="I314">
        <v>715.47</v>
      </c>
      <c r="J314">
        <v>623.73</v>
      </c>
      <c r="K314">
        <v>712.2</v>
      </c>
      <c r="L314">
        <v>877.53</v>
      </c>
      <c r="M314">
        <v>883.08</v>
      </c>
      <c r="N314">
        <v>833.32</v>
      </c>
      <c r="O314">
        <v>778.6</v>
      </c>
      <c r="P314">
        <v>754.87</v>
      </c>
      <c r="Q314">
        <v>723.24</v>
      </c>
      <c r="R314">
        <v>729.8</v>
      </c>
      <c r="S314" s="6">
        <v>9007.9499999999989</v>
      </c>
    </row>
    <row r="315" spans="1:19" ht="15" x14ac:dyDescent="0.25">
      <c r="A315" s="14">
        <v>347158198</v>
      </c>
      <c r="B315" s="11" t="s">
        <v>15</v>
      </c>
      <c r="C315" s="11" t="s">
        <v>159</v>
      </c>
      <c r="D315" s="11" t="s">
        <v>19</v>
      </c>
      <c r="E315" s="11" t="s">
        <v>20</v>
      </c>
      <c r="F315" s="11" t="s">
        <v>18</v>
      </c>
      <c r="G315">
        <v>1163.92</v>
      </c>
      <c r="H315">
        <v>1113.54</v>
      </c>
      <c r="I315">
        <v>1190.3399999999999</v>
      </c>
      <c r="J315">
        <v>1151.99</v>
      </c>
      <c r="K315">
        <v>1190.3900000000001</v>
      </c>
      <c r="L315">
        <v>1152.0999999999999</v>
      </c>
      <c r="M315">
        <v>1190.53</v>
      </c>
      <c r="N315">
        <v>1190.76</v>
      </c>
      <c r="O315">
        <v>1152.27</v>
      </c>
      <c r="P315">
        <v>1190.53</v>
      </c>
      <c r="Q315">
        <v>1152.1300000000001</v>
      </c>
      <c r="R315">
        <v>1190.1500000000001</v>
      </c>
      <c r="S315" s="6">
        <v>14028.65</v>
      </c>
    </row>
    <row r="316" spans="1:19" ht="15" x14ac:dyDescent="0.25">
      <c r="A316" s="14">
        <v>347162674</v>
      </c>
      <c r="B316" s="11" t="s">
        <v>15</v>
      </c>
      <c r="C316" s="11">
        <v>0</v>
      </c>
      <c r="D316" s="11" t="s">
        <v>19</v>
      </c>
      <c r="E316" s="11" t="s">
        <v>21</v>
      </c>
      <c r="F316" s="11" t="s">
        <v>25</v>
      </c>
      <c r="G316">
        <v>970.33</v>
      </c>
      <c r="H316">
        <v>1008.39</v>
      </c>
      <c r="I316">
        <v>1079.29</v>
      </c>
      <c r="J316">
        <v>1053.76</v>
      </c>
      <c r="K316">
        <v>1648.05</v>
      </c>
      <c r="L316">
        <v>5022.93</v>
      </c>
      <c r="M316">
        <v>7302.59</v>
      </c>
      <c r="N316">
        <v>6997.1</v>
      </c>
      <c r="O316">
        <v>4872.3900000000003</v>
      </c>
      <c r="P316">
        <v>891.37</v>
      </c>
      <c r="Q316">
        <v>861.72</v>
      </c>
      <c r="R316">
        <v>1082.98</v>
      </c>
      <c r="S316" s="6">
        <v>32790.9</v>
      </c>
    </row>
    <row r="317" spans="1:19" ht="15" x14ac:dyDescent="0.25">
      <c r="A317" s="14">
        <v>347263389</v>
      </c>
      <c r="B317" s="11" t="s">
        <v>15</v>
      </c>
      <c r="C317" s="11" t="s">
        <v>278</v>
      </c>
      <c r="D317" s="11" t="s">
        <v>19</v>
      </c>
      <c r="E317" s="11" t="s">
        <v>21</v>
      </c>
      <c r="F317" s="11" t="s">
        <v>25</v>
      </c>
      <c r="G317">
        <v>8893.65</v>
      </c>
      <c r="H317">
        <v>12188.75</v>
      </c>
      <c r="I317">
        <v>8541.3700000000008</v>
      </c>
      <c r="J317">
        <v>8056.41</v>
      </c>
      <c r="K317">
        <v>8571.99</v>
      </c>
      <c r="L317">
        <v>12751.78</v>
      </c>
      <c r="M317">
        <v>12848.35</v>
      </c>
      <c r="N317">
        <v>14156.19</v>
      </c>
      <c r="O317">
        <v>14238.68</v>
      </c>
      <c r="P317">
        <v>7922.61</v>
      </c>
      <c r="Q317">
        <v>8099.42</v>
      </c>
      <c r="R317">
        <v>13140.43</v>
      </c>
      <c r="S317" s="6">
        <v>129409.63</v>
      </c>
    </row>
    <row r="318" spans="1:19" ht="15" x14ac:dyDescent="0.25">
      <c r="A318" s="14">
        <v>347366538</v>
      </c>
      <c r="B318" s="11" t="s">
        <v>15</v>
      </c>
      <c r="C318" s="11" t="s">
        <v>135</v>
      </c>
      <c r="D318" s="11" t="s">
        <v>19</v>
      </c>
      <c r="E318" s="11" t="s">
        <v>21</v>
      </c>
      <c r="F318" s="11" t="s">
        <v>25</v>
      </c>
      <c r="G318">
        <v>1429.81</v>
      </c>
      <c r="H318">
        <v>1326.13</v>
      </c>
      <c r="I318">
        <v>1328.76</v>
      </c>
      <c r="J318">
        <v>1089.04</v>
      </c>
      <c r="K318">
        <v>1634.35</v>
      </c>
      <c r="L318">
        <v>3326.49</v>
      </c>
      <c r="M318">
        <v>3958.19</v>
      </c>
      <c r="N318">
        <v>3533.49</v>
      </c>
      <c r="O318">
        <v>3249.1</v>
      </c>
      <c r="P318">
        <v>2619.17</v>
      </c>
      <c r="Q318">
        <v>2674.79</v>
      </c>
      <c r="R318">
        <v>3038.93</v>
      </c>
      <c r="S318" s="6">
        <v>29208.25</v>
      </c>
    </row>
    <row r="319" spans="1:19" ht="15" x14ac:dyDescent="0.25">
      <c r="A319" s="14">
        <v>347373905</v>
      </c>
      <c r="B319" s="11" t="s">
        <v>15</v>
      </c>
      <c r="C319" s="11">
        <v>0</v>
      </c>
      <c r="D319" s="11" t="s">
        <v>19</v>
      </c>
      <c r="E319" s="11" t="s">
        <v>21</v>
      </c>
      <c r="F319" s="11" t="s">
        <v>25</v>
      </c>
      <c r="G319">
        <v>4124.8</v>
      </c>
      <c r="H319">
        <v>3852.5099</v>
      </c>
      <c r="I319">
        <v>2742.72</v>
      </c>
      <c r="J319">
        <v>2704.57</v>
      </c>
      <c r="K319">
        <v>4375.17</v>
      </c>
      <c r="L319">
        <v>9972.2199999999993</v>
      </c>
      <c r="M319">
        <v>11329.4499</v>
      </c>
      <c r="N319">
        <v>9039.99</v>
      </c>
      <c r="O319">
        <v>10871.71</v>
      </c>
      <c r="P319">
        <v>3662.5</v>
      </c>
      <c r="Q319">
        <v>4303.8</v>
      </c>
      <c r="R319">
        <v>5037.17</v>
      </c>
      <c r="S319" s="6">
        <v>72016.609799999991</v>
      </c>
    </row>
    <row r="320" spans="1:19" ht="15" x14ac:dyDescent="0.25">
      <c r="A320" s="14">
        <v>347402774</v>
      </c>
      <c r="B320" s="11" t="s">
        <v>15</v>
      </c>
      <c r="C320" s="11" t="s">
        <v>161</v>
      </c>
      <c r="D320" s="11" t="s">
        <v>19</v>
      </c>
      <c r="E320" s="11" t="s">
        <v>20</v>
      </c>
      <c r="F320" s="11" t="s">
        <v>18</v>
      </c>
      <c r="G320">
        <v>31.43</v>
      </c>
      <c r="H320">
        <v>30.03</v>
      </c>
      <c r="I320">
        <v>28.94</v>
      </c>
      <c r="J320">
        <v>27.12</v>
      </c>
      <c r="K320">
        <v>25.75</v>
      </c>
      <c r="L320">
        <v>24.28</v>
      </c>
      <c r="M320">
        <v>24.99</v>
      </c>
      <c r="N320">
        <v>24.96</v>
      </c>
      <c r="O320">
        <v>26.74</v>
      </c>
      <c r="P320">
        <v>28.17</v>
      </c>
      <c r="Q320">
        <v>24.48</v>
      </c>
      <c r="R320">
        <v>24.42</v>
      </c>
      <c r="S320" s="6">
        <v>321.31000000000006</v>
      </c>
    </row>
    <row r="321" spans="1:19" ht="15" x14ac:dyDescent="0.25">
      <c r="A321" s="14">
        <v>347402823</v>
      </c>
      <c r="B321" s="11" t="s">
        <v>15</v>
      </c>
      <c r="C321" s="11">
        <v>0</v>
      </c>
      <c r="D321" s="11" t="s">
        <v>19</v>
      </c>
      <c r="E321" s="11" t="s">
        <v>20</v>
      </c>
      <c r="F321" s="11" t="s">
        <v>18</v>
      </c>
      <c r="G321">
        <v>18.04</v>
      </c>
      <c r="H321">
        <v>16.64</v>
      </c>
      <c r="I321">
        <v>17.239999999999998</v>
      </c>
      <c r="J321">
        <v>14.5</v>
      </c>
      <c r="K321">
        <v>14.6</v>
      </c>
      <c r="L321">
        <v>11.61</v>
      </c>
      <c r="M321">
        <v>10.73</v>
      </c>
      <c r="N321">
        <v>7.08</v>
      </c>
      <c r="O321">
        <v>8.17</v>
      </c>
      <c r="P321">
        <v>12.92</v>
      </c>
      <c r="Q321">
        <v>13.77</v>
      </c>
      <c r="R321">
        <v>20.8</v>
      </c>
      <c r="S321" s="6">
        <v>166.10000000000002</v>
      </c>
    </row>
    <row r="322" spans="1:19" ht="15" x14ac:dyDescent="0.25">
      <c r="A322" s="14">
        <v>347407822</v>
      </c>
      <c r="B322" s="11" t="s">
        <v>15</v>
      </c>
      <c r="C322" s="11" t="s">
        <v>161</v>
      </c>
      <c r="D322" s="11" t="s">
        <v>19</v>
      </c>
      <c r="E322" s="11" t="s">
        <v>20</v>
      </c>
      <c r="F322" s="11" t="s">
        <v>18</v>
      </c>
      <c r="G322">
        <v>19.329999999999998</v>
      </c>
      <c r="H322">
        <v>17.2</v>
      </c>
      <c r="I322">
        <v>17.73</v>
      </c>
      <c r="J322">
        <v>14.5</v>
      </c>
      <c r="K322">
        <v>14.82</v>
      </c>
      <c r="L322">
        <v>13.26</v>
      </c>
      <c r="M322">
        <v>14.03</v>
      </c>
      <c r="N322">
        <v>14.97</v>
      </c>
      <c r="O322">
        <v>15.07</v>
      </c>
      <c r="P322">
        <v>17.57</v>
      </c>
      <c r="Q322">
        <v>18.100000000000001</v>
      </c>
      <c r="R322">
        <v>24.42</v>
      </c>
      <c r="S322" s="6">
        <v>201</v>
      </c>
    </row>
    <row r="323" spans="1:19" ht="15" x14ac:dyDescent="0.25">
      <c r="A323" s="14">
        <v>347494353</v>
      </c>
      <c r="B323" s="11" t="s">
        <v>15</v>
      </c>
      <c r="C323" s="11" t="s">
        <v>126</v>
      </c>
      <c r="D323" s="11" t="s">
        <v>19</v>
      </c>
      <c r="E323" s="11" t="s">
        <v>21</v>
      </c>
      <c r="F323" s="11" t="s">
        <v>25</v>
      </c>
      <c r="G323">
        <v>7930.62</v>
      </c>
      <c r="H323">
        <v>6774.27</v>
      </c>
      <c r="I323">
        <v>6207.92</v>
      </c>
      <c r="J323">
        <v>6293.69</v>
      </c>
      <c r="K323">
        <v>11917.4599</v>
      </c>
      <c r="L323">
        <v>22349.65</v>
      </c>
      <c r="M323">
        <v>28427.3</v>
      </c>
      <c r="N323">
        <v>21608.14</v>
      </c>
      <c r="O323">
        <v>24987.34</v>
      </c>
      <c r="P323">
        <v>6347.17</v>
      </c>
      <c r="Q323">
        <v>8207.0400000000009</v>
      </c>
      <c r="R323">
        <v>7296.59</v>
      </c>
      <c r="S323" s="6">
        <v>158347.18990000003</v>
      </c>
    </row>
    <row r="324" spans="1:19" ht="15" x14ac:dyDescent="0.25">
      <c r="A324" s="14">
        <v>347507704</v>
      </c>
      <c r="B324" s="11" t="s">
        <v>15</v>
      </c>
      <c r="C324" s="11" t="s">
        <v>17</v>
      </c>
      <c r="D324" s="11" t="s">
        <v>19</v>
      </c>
      <c r="E324" s="11" t="s">
        <v>20</v>
      </c>
      <c r="F324" s="11" t="s">
        <v>18</v>
      </c>
      <c r="Q324">
        <v>11.44</v>
      </c>
      <c r="R324">
        <v>118.27</v>
      </c>
      <c r="S324" s="6">
        <v>129.71</v>
      </c>
    </row>
    <row r="325" spans="1:19" ht="15" x14ac:dyDescent="0.25">
      <c r="A325" s="14">
        <v>347507708</v>
      </c>
      <c r="B325" s="11" t="s">
        <v>15</v>
      </c>
      <c r="C325" s="11" t="s">
        <v>17</v>
      </c>
      <c r="D325" s="11" t="s">
        <v>19</v>
      </c>
      <c r="E325" s="11" t="s">
        <v>20</v>
      </c>
      <c r="F325" s="11" t="s">
        <v>18</v>
      </c>
      <c r="Q325">
        <v>15.52</v>
      </c>
      <c r="R325">
        <v>160.41</v>
      </c>
      <c r="S325" s="6">
        <v>175.93</v>
      </c>
    </row>
    <row r="326" spans="1:19" ht="15" x14ac:dyDescent="0.25">
      <c r="A326" s="14">
        <v>347612074</v>
      </c>
      <c r="B326" s="11" t="s">
        <v>15</v>
      </c>
      <c r="C326" s="11" t="s">
        <v>279</v>
      </c>
      <c r="D326" s="11" t="s">
        <v>19</v>
      </c>
      <c r="E326" s="11" t="s">
        <v>20</v>
      </c>
      <c r="F326" s="11" t="s">
        <v>18</v>
      </c>
      <c r="G326">
        <v>121.13</v>
      </c>
      <c r="H326">
        <v>116.48</v>
      </c>
      <c r="I326">
        <v>124.46</v>
      </c>
      <c r="J326">
        <v>120.22</v>
      </c>
      <c r="K326">
        <v>124.22</v>
      </c>
      <c r="L326">
        <v>120.07</v>
      </c>
      <c r="M326">
        <v>124.03</v>
      </c>
      <c r="N326">
        <v>124.41</v>
      </c>
      <c r="O326">
        <v>120.4</v>
      </c>
      <c r="P326">
        <v>556.75</v>
      </c>
      <c r="Q326">
        <v>639.20000000000005</v>
      </c>
      <c r="R326">
        <v>175.79</v>
      </c>
      <c r="S326" s="6">
        <v>2467.16</v>
      </c>
    </row>
    <row r="327" spans="1:19" ht="15" x14ac:dyDescent="0.25">
      <c r="A327" s="14">
        <v>347757015</v>
      </c>
      <c r="B327" s="11" t="s">
        <v>15</v>
      </c>
      <c r="C327" s="11">
        <v>0</v>
      </c>
      <c r="D327" s="11" t="s">
        <v>19</v>
      </c>
      <c r="E327" s="11" t="s">
        <v>20</v>
      </c>
      <c r="F327" s="11" t="s">
        <v>25</v>
      </c>
      <c r="G327">
        <v>804.5</v>
      </c>
      <c r="H327">
        <v>844.51</v>
      </c>
      <c r="I327">
        <v>834.55</v>
      </c>
      <c r="J327">
        <v>797.77</v>
      </c>
      <c r="K327">
        <v>1388.62</v>
      </c>
      <c r="L327">
        <v>1877.05</v>
      </c>
      <c r="M327">
        <v>3040.38</v>
      </c>
      <c r="N327">
        <v>2428.52</v>
      </c>
      <c r="O327">
        <v>2593.96</v>
      </c>
      <c r="P327">
        <v>1701.11</v>
      </c>
      <c r="Q327">
        <v>1320.36</v>
      </c>
      <c r="R327">
        <v>933.79</v>
      </c>
      <c r="S327" s="6">
        <v>18565.120000000003</v>
      </c>
    </row>
    <row r="328" spans="1:19" ht="15" x14ac:dyDescent="0.25">
      <c r="A328" s="14">
        <v>347787661</v>
      </c>
      <c r="B328" s="11" t="s">
        <v>15</v>
      </c>
      <c r="C328" s="11" t="s">
        <v>280</v>
      </c>
      <c r="D328" s="11" t="s">
        <v>19</v>
      </c>
      <c r="E328" s="11" t="s">
        <v>21</v>
      </c>
      <c r="F328" s="11" t="s">
        <v>25</v>
      </c>
      <c r="G328">
        <v>16320.63</v>
      </c>
      <c r="H328">
        <v>16024.75</v>
      </c>
      <c r="I328">
        <v>11175.28</v>
      </c>
      <c r="J328">
        <v>11039.24</v>
      </c>
      <c r="K328">
        <v>9419.83</v>
      </c>
      <c r="L328">
        <v>17973.22</v>
      </c>
      <c r="M328">
        <v>20033.179899999999</v>
      </c>
      <c r="N328">
        <v>19279.389899999998</v>
      </c>
      <c r="O328">
        <v>19399.8498</v>
      </c>
      <c r="P328">
        <v>10151.92</v>
      </c>
      <c r="Q328">
        <v>9390.09</v>
      </c>
      <c r="R328">
        <v>13031.17</v>
      </c>
      <c r="S328" s="6">
        <v>173238.54960000003</v>
      </c>
    </row>
    <row r="329" spans="1:19" ht="15" x14ac:dyDescent="0.25">
      <c r="A329" s="14">
        <v>347860856</v>
      </c>
      <c r="B329" s="11" t="s">
        <v>15</v>
      </c>
      <c r="C329" s="11">
        <v>0</v>
      </c>
      <c r="D329" s="11" t="s">
        <v>19</v>
      </c>
      <c r="E329" s="11" t="s">
        <v>20</v>
      </c>
      <c r="F329" s="11" t="s">
        <v>18</v>
      </c>
      <c r="G329">
        <v>150.09</v>
      </c>
      <c r="H329">
        <v>142.9</v>
      </c>
      <c r="I329">
        <v>141.71</v>
      </c>
      <c r="J329">
        <v>135.08000000000001</v>
      </c>
      <c r="K329">
        <v>120.18</v>
      </c>
      <c r="L329">
        <v>112.69</v>
      </c>
      <c r="M329">
        <v>120.61</v>
      </c>
      <c r="N329">
        <v>121.06</v>
      </c>
      <c r="O329">
        <v>1167.07</v>
      </c>
      <c r="P329">
        <v>1326.52</v>
      </c>
      <c r="Q329">
        <v>1691.06</v>
      </c>
      <c r="R329">
        <v>1835.33</v>
      </c>
      <c r="S329" s="6">
        <v>7064.3</v>
      </c>
    </row>
    <row r="330" spans="1:19" ht="15" x14ac:dyDescent="0.25">
      <c r="A330" s="14">
        <v>347942557</v>
      </c>
      <c r="B330" s="11" t="s">
        <v>197</v>
      </c>
      <c r="C330" s="11" t="e">
        <v>#N/A</v>
      </c>
      <c r="D330" s="11" t="s">
        <v>167</v>
      </c>
      <c r="E330" s="11" t="s">
        <v>21</v>
      </c>
      <c r="F330" s="11" t="s">
        <v>25</v>
      </c>
      <c r="G330">
        <v>81938.259999999995</v>
      </c>
      <c r="H330">
        <v>74479.320000000007</v>
      </c>
      <c r="I330">
        <v>47343.56</v>
      </c>
      <c r="J330">
        <v>47075.22</v>
      </c>
      <c r="K330">
        <v>51265.09</v>
      </c>
      <c r="L330">
        <v>84651.62</v>
      </c>
      <c r="M330">
        <v>83588.78</v>
      </c>
      <c r="S330" s="6">
        <v>470341.85</v>
      </c>
    </row>
    <row r="331" spans="1:19" ht="15" x14ac:dyDescent="0.25">
      <c r="A331" s="14">
        <v>347966478</v>
      </c>
      <c r="B331" s="11" t="s">
        <v>15</v>
      </c>
      <c r="C331" s="11" t="s">
        <v>281</v>
      </c>
      <c r="D331" s="11" t="s">
        <v>19</v>
      </c>
      <c r="E331" s="11" t="s">
        <v>21</v>
      </c>
      <c r="F331" s="11" t="s">
        <v>18</v>
      </c>
      <c r="G331">
        <v>783.10990000000004</v>
      </c>
      <c r="H331">
        <v>741.74</v>
      </c>
      <c r="I331">
        <v>536.42999999999995</v>
      </c>
      <c r="J331">
        <v>512.16989999999998</v>
      </c>
      <c r="K331">
        <v>534.79999999999995</v>
      </c>
      <c r="L331">
        <v>890.65989999999999</v>
      </c>
      <c r="M331">
        <v>976.34</v>
      </c>
      <c r="N331">
        <v>943.35</v>
      </c>
      <c r="O331">
        <v>2535.1298999999999</v>
      </c>
      <c r="P331">
        <v>859.09</v>
      </c>
      <c r="Q331">
        <v>862.21</v>
      </c>
      <c r="R331">
        <v>851.36</v>
      </c>
      <c r="S331" s="6">
        <v>11026.389599999999</v>
      </c>
    </row>
    <row r="332" spans="1:19" ht="15" x14ac:dyDescent="0.25">
      <c r="A332" s="14">
        <v>348014318</v>
      </c>
      <c r="B332" s="11" t="s">
        <v>15</v>
      </c>
      <c r="C332" s="11">
        <v>0</v>
      </c>
      <c r="D332" s="11" t="s">
        <v>19</v>
      </c>
      <c r="E332" s="11" t="s">
        <v>20</v>
      </c>
      <c r="F332" s="11" t="s">
        <v>18</v>
      </c>
      <c r="G332">
        <v>118.38</v>
      </c>
      <c r="H332">
        <v>87.07</v>
      </c>
      <c r="I332">
        <v>151.19</v>
      </c>
      <c r="J332">
        <v>339.12</v>
      </c>
      <c r="K332">
        <v>470.95</v>
      </c>
      <c r="L332">
        <v>1062.28</v>
      </c>
      <c r="M332">
        <v>1265.79</v>
      </c>
      <c r="N332">
        <v>1676.7</v>
      </c>
      <c r="O332">
        <v>1340.77</v>
      </c>
      <c r="P332">
        <v>584.57000000000005</v>
      </c>
      <c r="Q332">
        <v>552.47</v>
      </c>
      <c r="R332">
        <v>516.15</v>
      </c>
      <c r="S332" s="6">
        <v>8165.44</v>
      </c>
    </row>
    <row r="333" spans="1:19" ht="15" x14ac:dyDescent="0.25">
      <c r="A333" s="14">
        <v>348345290</v>
      </c>
      <c r="B333" s="11" t="s">
        <v>15</v>
      </c>
      <c r="C333" s="11">
        <v>0</v>
      </c>
      <c r="D333" s="11" t="s">
        <v>19</v>
      </c>
      <c r="E333" s="11" t="s">
        <v>20</v>
      </c>
      <c r="F333" s="11" t="s">
        <v>18</v>
      </c>
      <c r="K333">
        <v>17.579999999999998</v>
      </c>
      <c r="L333">
        <v>58.61</v>
      </c>
      <c r="M333">
        <v>80.78</v>
      </c>
      <c r="N333">
        <v>91.9</v>
      </c>
      <c r="O333">
        <v>84.88</v>
      </c>
      <c r="P333">
        <v>85.28</v>
      </c>
      <c r="Q333">
        <v>107.56</v>
      </c>
      <c r="R333">
        <v>130.91999999999999</v>
      </c>
      <c r="S333" s="6">
        <v>657.50999999999988</v>
      </c>
    </row>
    <row r="334" spans="1:19" ht="15" x14ac:dyDescent="0.25">
      <c r="A334" s="14">
        <v>348453501</v>
      </c>
      <c r="B334" s="11" t="s">
        <v>15</v>
      </c>
      <c r="C334" s="11" t="s">
        <v>17</v>
      </c>
      <c r="D334" s="11" t="s">
        <v>19</v>
      </c>
      <c r="E334" s="11" t="s">
        <v>20</v>
      </c>
      <c r="F334" s="11" t="s">
        <v>18</v>
      </c>
      <c r="N334">
        <v>62.83</v>
      </c>
      <c r="O334">
        <v>288.16000000000003</v>
      </c>
      <c r="P334">
        <v>282.2</v>
      </c>
      <c r="Q334">
        <v>265.83999999999997</v>
      </c>
      <c r="R334">
        <v>268.97000000000003</v>
      </c>
      <c r="S334" s="6">
        <v>1168</v>
      </c>
    </row>
    <row r="335" spans="1:19" ht="15" x14ac:dyDescent="0.25">
      <c r="A335" s="14">
        <v>348473778</v>
      </c>
      <c r="B335" s="11" t="s">
        <v>15</v>
      </c>
      <c r="C335" s="11" t="s">
        <v>17</v>
      </c>
      <c r="D335" s="11" t="s">
        <v>19</v>
      </c>
      <c r="E335" s="11" t="s">
        <v>20</v>
      </c>
      <c r="F335" s="11" t="s">
        <v>18</v>
      </c>
      <c r="N335">
        <v>68.38</v>
      </c>
      <c r="O335">
        <v>391.78</v>
      </c>
      <c r="P335">
        <v>412.77</v>
      </c>
      <c r="Q335">
        <v>329.08</v>
      </c>
      <c r="R335">
        <v>297.94</v>
      </c>
      <c r="S335" s="6">
        <v>1499.95</v>
      </c>
    </row>
    <row r="336" spans="1:19" ht="15" x14ac:dyDescent="0.25">
      <c r="A336" s="14">
        <v>348508634</v>
      </c>
      <c r="B336" s="11" t="s">
        <v>15</v>
      </c>
      <c r="C336" s="11" t="s">
        <v>17</v>
      </c>
      <c r="D336" s="11" t="s">
        <v>19</v>
      </c>
      <c r="E336" s="11" t="s">
        <v>20</v>
      </c>
      <c r="F336" s="11" t="s">
        <v>18</v>
      </c>
      <c r="O336">
        <v>246.09</v>
      </c>
      <c r="P336">
        <v>331.69</v>
      </c>
      <c r="Q336">
        <v>230.75</v>
      </c>
      <c r="R336">
        <v>219.79</v>
      </c>
      <c r="S336" s="6">
        <v>1028.32</v>
      </c>
    </row>
    <row r="337" spans="1:19" ht="15" x14ac:dyDescent="0.25">
      <c r="A337" s="14">
        <v>348549555</v>
      </c>
      <c r="B337" s="11" t="s">
        <v>15</v>
      </c>
      <c r="C337" s="11" t="s">
        <v>17</v>
      </c>
      <c r="D337" s="11" t="s">
        <v>19</v>
      </c>
      <c r="E337" s="11" t="s">
        <v>20</v>
      </c>
      <c r="F337" s="11" t="s">
        <v>18</v>
      </c>
      <c r="P337">
        <v>100.27</v>
      </c>
      <c r="Q337">
        <v>189.41</v>
      </c>
      <c r="R337">
        <v>207.66</v>
      </c>
      <c r="S337" s="6">
        <v>497.34000000000003</v>
      </c>
    </row>
  </sheetData>
  <mergeCells count="1">
    <mergeCell ref="A1: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D7293-5DE0-4785-A082-A8CD4BC9A2EE}">
  <sheetPr filterMode="1"/>
  <dimension ref="A1:X75"/>
  <sheetViews>
    <sheetView rightToLeft="1" topLeftCell="T64" zoomScale="130" zoomScaleNormal="130" workbookViewId="0">
      <selection activeCell="Y12" sqref="Y12"/>
    </sheetView>
  </sheetViews>
  <sheetFormatPr defaultRowHeight="14.25" x14ac:dyDescent="0.2"/>
  <cols>
    <col min="1" max="1" width="15" bestFit="1" customWidth="1"/>
    <col min="2" max="2" width="12.375" bestFit="1" customWidth="1"/>
    <col min="3" max="3" width="10.25" bestFit="1" customWidth="1"/>
    <col min="4" max="4" width="21" bestFit="1" customWidth="1"/>
    <col min="5" max="5" width="14" bestFit="1" customWidth="1"/>
    <col min="6" max="6" width="19" bestFit="1" customWidth="1"/>
    <col min="7" max="7" width="16.75" bestFit="1" customWidth="1"/>
    <col min="8" max="8" width="11.75" bestFit="1" customWidth="1"/>
    <col min="9" max="9" width="14" bestFit="1" customWidth="1"/>
    <col min="10" max="21" width="18.5" style="34" bestFit="1" customWidth="1"/>
    <col min="22" max="22" width="19.75" style="34" bestFit="1" customWidth="1"/>
    <col min="23" max="23" width="39.125" style="34" bestFit="1" customWidth="1"/>
    <col min="24" max="24" width="16.5" bestFit="1" customWidth="1"/>
  </cols>
  <sheetData>
    <row r="1" spans="1:23" ht="15" x14ac:dyDescent="0.2">
      <c r="A1" s="107" t="s">
        <v>181</v>
      </c>
      <c r="B1" s="107"/>
      <c r="C1" s="107"/>
      <c r="D1" s="107"/>
      <c r="E1" s="107"/>
      <c r="F1" s="107"/>
      <c r="G1" s="107"/>
      <c r="H1" s="107"/>
      <c r="I1" s="107"/>
      <c r="J1" s="30" t="s">
        <v>182</v>
      </c>
      <c r="K1" s="30" t="s">
        <v>183</v>
      </c>
      <c r="L1" s="30" t="s">
        <v>184</v>
      </c>
      <c r="M1" s="30" t="s">
        <v>185</v>
      </c>
      <c r="N1" s="30" t="s">
        <v>186</v>
      </c>
      <c r="O1" s="30" t="s">
        <v>187</v>
      </c>
      <c r="P1" s="30" t="s">
        <v>188</v>
      </c>
      <c r="Q1" s="30" t="s">
        <v>189</v>
      </c>
      <c r="R1" s="30" t="s">
        <v>190</v>
      </c>
      <c r="S1" s="30" t="s">
        <v>191</v>
      </c>
      <c r="T1" s="30" t="s">
        <v>192</v>
      </c>
      <c r="U1" s="30" t="s">
        <v>193</v>
      </c>
      <c r="V1" s="31" t="s">
        <v>194</v>
      </c>
      <c r="W1" s="31" t="s">
        <v>194</v>
      </c>
    </row>
    <row r="2" spans="1:23" ht="15" x14ac:dyDescent="0.2">
      <c r="A2" s="18" t="s">
        <v>0</v>
      </c>
      <c r="B2" s="18" t="s">
        <v>168</v>
      </c>
      <c r="C2" s="18" t="s">
        <v>195</v>
      </c>
      <c r="D2" s="18" t="s">
        <v>1</v>
      </c>
      <c r="E2" s="18" t="s">
        <v>3</v>
      </c>
      <c r="F2" s="18" t="s">
        <v>175</v>
      </c>
      <c r="G2" s="18" t="s">
        <v>2</v>
      </c>
      <c r="H2" s="18" t="s">
        <v>198</v>
      </c>
      <c r="I2" s="18" t="s">
        <v>12</v>
      </c>
      <c r="J2" s="32" t="s">
        <v>199</v>
      </c>
      <c r="K2" s="32" t="s">
        <v>199</v>
      </c>
      <c r="L2" s="32" t="s">
        <v>199</v>
      </c>
      <c r="M2" s="32" t="s">
        <v>199</v>
      </c>
      <c r="N2" s="32" t="s">
        <v>199</v>
      </c>
      <c r="O2" s="32" t="s">
        <v>199</v>
      </c>
      <c r="P2" s="32" t="s">
        <v>199</v>
      </c>
      <c r="Q2" s="32" t="s">
        <v>199</v>
      </c>
      <c r="R2" s="32" t="s">
        <v>199</v>
      </c>
      <c r="S2" s="32" t="s">
        <v>199</v>
      </c>
      <c r="T2" s="32" t="s">
        <v>199</v>
      </c>
      <c r="U2" s="32" t="s">
        <v>199</v>
      </c>
      <c r="V2" s="33" t="s">
        <v>199</v>
      </c>
      <c r="W2" s="33" t="s">
        <v>196</v>
      </c>
    </row>
    <row r="3" spans="1:23" ht="15" x14ac:dyDescent="0.2">
      <c r="A3" s="20">
        <v>340397749</v>
      </c>
      <c r="B3" s="19" t="s">
        <v>15</v>
      </c>
      <c r="C3" s="19" t="s">
        <v>16</v>
      </c>
      <c r="D3" s="19" t="s">
        <v>70</v>
      </c>
      <c r="E3" s="19" t="s">
        <v>19</v>
      </c>
      <c r="F3" s="19" t="s">
        <v>21</v>
      </c>
      <c r="G3" s="19" t="s">
        <v>18</v>
      </c>
      <c r="H3" s="19"/>
      <c r="I3" s="25"/>
      <c r="J3" s="30">
        <v>503</v>
      </c>
      <c r="K3" s="30">
        <v>467</v>
      </c>
      <c r="L3" s="30">
        <v>497</v>
      </c>
      <c r="M3" s="30">
        <v>486</v>
      </c>
      <c r="N3" s="30">
        <v>510</v>
      </c>
      <c r="O3" s="30">
        <v>496</v>
      </c>
      <c r="P3" s="30">
        <v>505</v>
      </c>
      <c r="Q3" s="30">
        <v>504</v>
      </c>
      <c r="R3" s="30">
        <v>482</v>
      </c>
      <c r="S3" s="30">
        <v>510</v>
      </c>
      <c r="T3" s="30">
        <v>490</v>
      </c>
      <c r="U3" s="30">
        <v>495</v>
      </c>
      <c r="V3" s="31">
        <v>5945</v>
      </c>
      <c r="W3" s="30">
        <v>2563.5098999999996</v>
      </c>
    </row>
    <row r="4" spans="1:23" ht="15" hidden="1" x14ac:dyDescent="0.2">
      <c r="A4" s="20">
        <v>340416240</v>
      </c>
      <c r="B4" s="19" t="s">
        <v>15</v>
      </c>
      <c r="C4" s="19" t="s">
        <v>16</v>
      </c>
      <c r="D4" s="19" t="s">
        <v>75</v>
      </c>
      <c r="E4" s="19" t="s">
        <v>19</v>
      </c>
      <c r="F4" s="19" t="s">
        <v>21</v>
      </c>
      <c r="G4" s="19" t="s">
        <v>18</v>
      </c>
      <c r="H4" s="19"/>
      <c r="I4" s="25"/>
      <c r="J4" s="30">
        <v>5469</v>
      </c>
      <c r="K4" s="30">
        <v>5074</v>
      </c>
      <c r="L4" s="30">
        <v>4301</v>
      </c>
      <c r="M4" s="30">
        <v>4055</v>
      </c>
      <c r="N4" s="30">
        <v>4510</v>
      </c>
      <c r="O4" s="30">
        <v>4805</v>
      </c>
      <c r="P4" s="30">
        <v>4999</v>
      </c>
      <c r="Q4" s="30">
        <v>4979</v>
      </c>
      <c r="R4" s="30">
        <v>3545</v>
      </c>
      <c r="S4" s="30">
        <v>0</v>
      </c>
      <c r="T4" s="30">
        <v>10848</v>
      </c>
      <c r="U4" s="30">
        <v>4762</v>
      </c>
      <c r="V4" s="31">
        <v>57347</v>
      </c>
      <c r="W4" s="30">
        <v>28568.219999999998</v>
      </c>
    </row>
    <row r="5" spans="1:23" ht="15" hidden="1" x14ac:dyDescent="0.2">
      <c r="A5" s="20">
        <v>340445144</v>
      </c>
      <c r="B5" s="19" t="s">
        <v>15</v>
      </c>
      <c r="C5" s="19" t="s">
        <v>16</v>
      </c>
      <c r="D5" s="19" t="s">
        <v>83</v>
      </c>
      <c r="E5" s="19" t="s">
        <v>19</v>
      </c>
      <c r="F5" s="19" t="s">
        <v>21</v>
      </c>
      <c r="G5" s="19" t="s">
        <v>18</v>
      </c>
      <c r="H5" s="19"/>
      <c r="I5" s="25"/>
      <c r="J5" s="30">
        <v>4360</v>
      </c>
      <c r="K5" s="30">
        <v>3861</v>
      </c>
      <c r="L5" s="30">
        <v>3726</v>
      </c>
      <c r="M5" s="30">
        <v>3330</v>
      </c>
      <c r="N5" s="30">
        <v>3158</v>
      </c>
      <c r="O5" s="30">
        <v>2864</v>
      </c>
      <c r="P5" s="30">
        <v>2934</v>
      </c>
      <c r="Q5" s="30">
        <v>3217</v>
      </c>
      <c r="R5" s="30">
        <v>3372</v>
      </c>
      <c r="S5" s="30">
        <v>3667</v>
      </c>
      <c r="T5" s="30">
        <v>3717</v>
      </c>
      <c r="U5" s="30">
        <v>3445</v>
      </c>
      <c r="V5" s="31">
        <v>41651</v>
      </c>
      <c r="W5" s="30">
        <v>21575.339899999995</v>
      </c>
    </row>
    <row r="6" spans="1:23" ht="15" hidden="1" x14ac:dyDescent="0.2">
      <c r="A6" s="20">
        <v>340445387</v>
      </c>
      <c r="B6" s="19" t="s">
        <v>15</v>
      </c>
      <c r="C6" s="19" t="s">
        <v>16</v>
      </c>
      <c r="D6" s="19" t="s">
        <v>84</v>
      </c>
      <c r="E6" s="19" t="s">
        <v>19</v>
      </c>
      <c r="F6" s="19" t="s">
        <v>21</v>
      </c>
      <c r="G6" s="19" t="s">
        <v>18</v>
      </c>
      <c r="H6" s="19"/>
      <c r="I6" s="25"/>
      <c r="J6" s="30">
        <v>7547</v>
      </c>
      <c r="K6" s="30">
        <v>7059</v>
      </c>
      <c r="L6" s="30">
        <v>7123</v>
      </c>
      <c r="M6" s="30">
        <v>6711</v>
      </c>
      <c r="N6" s="30">
        <v>5678</v>
      </c>
      <c r="O6" s="30">
        <v>5226</v>
      </c>
      <c r="P6" s="30">
        <v>5397</v>
      </c>
      <c r="Q6" s="30">
        <v>5804</v>
      </c>
      <c r="R6" s="30">
        <v>6054</v>
      </c>
      <c r="S6" s="30">
        <v>6852</v>
      </c>
      <c r="T6" s="30">
        <v>7173</v>
      </c>
      <c r="U6" s="30">
        <v>7770</v>
      </c>
      <c r="V6" s="31">
        <v>78394</v>
      </c>
      <c r="W6" s="30">
        <v>39957.059899999993</v>
      </c>
    </row>
    <row r="7" spans="1:23" ht="15" hidden="1" x14ac:dyDescent="0.2">
      <c r="A7" s="20">
        <v>340452832</v>
      </c>
      <c r="B7" s="19" t="s">
        <v>15</v>
      </c>
      <c r="C7" s="19" t="s">
        <v>16</v>
      </c>
      <c r="D7" s="19" t="s">
        <v>75</v>
      </c>
      <c r="E7" s="19" t="s">
        <v>19</v>
      </c>
      <c r="F7" s="19" t="s">
        <v>21</v>
      </c>
      <c r="G7" s="19" t="s">
        <v>18</v>
      </c>
      <c r="H7" s="19"/>
      <c r="I7" s="25"/>
      <c r="J7" s="30">
        <v>9227</v>
      </c>
      <c r="K7" s="30">
        <v>8063</v>
      </c>
      <c r="L7" s="30">
        <v>7659</v>
      </c>
      <c r="M7" s="30">
        <v>6948</v>
      </c>
      <c r="N7" s="30">
        <v>6830</v>
      </c>
      <c r="O7" s="30">
        <v>6198</v>
      </c>
      <c r="P7" s="30">
        <v>6480</v>
      </c>
      <c r="Q7" s="30">
        <v>6890</v>
      </c>
      <c r="R7" s="30">
        <v>6193</v>
      </c>
      <c r="S7" s="30">
        <v>7325</v>
      </c>
      <c r="T7" s="30">
        <v>7394</v>
      </c>
      <c r="U7" s="30">
        <v>7729</v>
      </c>
      <c r="V7" s="31">
        <v>86936</v>
      </c>
      <c r="W7" s="30">
        <v>45037.209800000004</v>
      </c>
    </row>
    <row r="8" spans="1:23" ht="15" hidden="1" x14ac:dyDescent="0.2">
      <c r="A8" s="20">
        <v>340468808</v>
      </c>
      <c r="B8" s="19" t="s">
        <v>15</v>
      </c>
      <c r="C8" s="19" t="s">
        <v>16</v>
      </c>
      <c r="D8" s="19" t="s">
        <v>93</v>
      </c>
      <c r="E8" s="19" t="s">
        <v>19</v>
      </c>
      <c r="F8" s="19" t="s">
        <v>21</v>
      </c>
      <c r="G8" s="19" t="s">
        <v>18</v>
      </c>
      <c r="H8" s="19"/>
      <c r="I8" s="25"/>
      <c r="J8" s="30">
        <v>15297</v>
      </c>
      <c r="K8" s="30">
        <v>12404</v>
      </c>
      <c r="L8" s="30">
        <v>12081</v>
      </c>
      <c r="M8" s="30">
        <v>10819</v>
      </c>
      <c r="N8" s="30">
        <v>10213</v>
      </c>
      <c r="O8" s="30">
        <v>9576</v>
      </c>
      <c r="P8" s="30">
        <v>10289</v>
      </c>
      <c r="Q8" s="30">
        <v>10525</v>
      </c>
      <c r="R8" s="30">
        <v>10824</v>
      </c>
      <c r="S8" s="30">
        <v>11914</v>
      </c>
      <c r="T8" s="30">
        <v>12779</v>
      </c>
      <c r="U8" s="30">
        <v>13740</v>
      </c>
      <c r="V8" s="31">
        <v>140461</v>
      </c>
      <c r="W8" s="30">
        <v>73082.25</v>
      </c>
    </row>
    <row r="9" spans="1:23" ht="15" hidden="1" x14ac:dyDescent="0.2">
      <c r="A9" s="20">
        <v>340469213</v>
      </c>
      <c r="B9" s="19" t="s">
        <v>15</v>
      </c>
      <c r="C9" s="19" t="s">
        <v>16</v>
      </c>
      <c r="D9" s="19" t="s">
        <v>83</v>
      </c>
      <c r="E9" s="19" t="s">
        <v>19</v>
      </c>
      <c r="F9" s="19" t="s">
        <v>21</v>
      </c>
      <c r="G9" s="19" t="s">
        <v>18</v>
      </c>
      <c r="H9" s="19"/>
      <c r="I9" s="25"/>
      <c r="J9" s="30">
        <v>9476</v>
      </c>
      <c r="K9" s="30">
        <v>8516</v>
      </c>
      <c r="L9" s="30">
        <v>8339</v>
      </c>
      <c r="M9" s="30">
        <v>7340</v>
      </c>
      <c r="N9" s="30">
        <v>6893</v>
      </c>
      <c r="O9" s="30">
        <v>6099</v>
      </c>
      <c r="P9" s="30">
        <v>6536</v>
      </c>
      <c r="Q9" s="30">
        <v>7071</v>
      </c>
      <c r="R9" s="30">
        <v>7362</v>
      </c>
      <c r="S9" s="30">
        <v>8457</v>
      </c>
      <c r="T9" s="30">
        <v>8854</v>
      </c>
      <c r="U9" s="30">
        <v>9340</v>
      </c>
      <c r="V9" s="31">
        <v>94283</v>
      </c>
      <c r="W9" s="30">
        <v>47946.559600000001</v>
      </c>
    </row>
    <row r="10" spans="1:23" ht="15" hidden="1" x14ac:dyDescent="0.2">
      <c r="A10" s="20">
        <v>340474331</v>
      </c>
      <c r="B10" s="19" t="s">
        <v>15</v>
      </c>
      <c r="C10" s="19" t="s">
        <v>16</v>
      </c>
      <c r="D10" s="19" t="s">
        <v>70</v>
      </c>
      <c r="E10" s="19" t="s">
        <v>19</v>
      </c>
      <c r="F10" s="19" t="s">
        <v>21</v>
      </c>
      <c r="G10" s="19" t="s">
        <v>18</v>
      </c>
      <c r="H10" s="19"/>
      <c r="I10" s="25"/>
      <c r="J10" s="30">
        <v>5105</v>
      </c>
      <c r="K10" s="30">
        <v>4257</v>
      </c>
      <c r="L10" s="30">
        <v>4382</v>
      </c>
      <c r="M10" s="30">
        <v>4167</v>
      </c>
      <c r="N10" s="30">
        <v>4366</v>
      </c>
      <c r="O10" s="30">
        <v>3233</v>
      </c>
      <c r="P10" s="30">
        <v>3359</v>
      </c>
      <c r="Q10" s="30">
        <v>4005</v>
      </c>
      <c r="R10" s="30">
        <v>3907</v>
      </c>
      <c r="S10" s="30">
        <v>3819</v>
      </c>
      <c r="T10" s="30">
        <v>3820</v>
      </c>
      <c r="U10" s="30">
        <v>4962</v>
      </c>
      <c r="V10" s="31">
        <v>49382</v>
      </c>
      <c r="W10" s="30">
        <v>25202.449700000001</v>
      </c>
    </row>
    <row r="11" spans="1:23" ht="15" x14ac:dyDescent="0.2">
      <c r="A11" s="20">
        <v>340476086</v>
      </c>
      <c r="B11" s="19" t="s">
        <v>15</v>
      </c>
      <c r="C11" s="19" t="s">
        <v>16</v>
      </c>
      <c r="D11" s="19" t="s">
        <v>94</v>
      </c>
      <c r="E11" s="19" t="s">
        <v>19</v>
      </c>
      <c r="F11" s="19" t="s">
        <v>21</v>
      </c>
      <c r="G11" s="19" t="s">
        <v>18</v>
      </c>
      <c r="H11" s="19"/>
      <c r="I11" s="25"/>
      <c r="J11" s="30">
        <v>2317</v>
      </c>
      <c r="K11" s="30">
        <v>2059</v>
      </c>
      <c r="L11" s="30">
        <v>2162</v>
      </c>
      <c r="M11" s="30">
        <v>2013</v>
      </c>
      <c r="N11" s="30">
        <v>1907</v>
      </c>
      <c r="O11" s="30">
        <v>1695</v>
      </c>
      <c r="P11" s="30">
        <v>1703</v>
      </c>
      <c r="Q11" s="30">
        <v>1823</v>
      </c>
      <c r="R11" s="30">
        <v>1942</v>
      </c>
      <c r="S11" s="30">
        <v>2353</v>
      </c>
      <c r="T11" s="30">
        <v>2437</v>
      </c>
      <c r="U11" s="30">
        <v>2615</v>
      </c>
      <c r="V11" s="31">
        <v>25026</v>
      </c>
      <c r="W11" s="30">
        <v>11359.819800000001</v>
      </c>
    </row>
    <row r="12" spans="1:23" ht="15" x14ac:dyDescent="0.2">
      <c r="A12" s="20">
        <v>340478454</v>
      </c>
      <c r="B12" s="19" t="s">
        <v>15</v>
      </c>
      <c r="C12" s="19" t="s">
        <v>16</v>
      </c>
      <c r="D12" s="19" t="s">
        <v>75</v>
      </c>
      <c r="E12" s="19" t="s">
        <v>19</v>
      </c>
      <c r="F12" s="19" t="s">
        <v>21</v>
      </c>
      <c r="G12" s="19" t="s">
        <v>18</v>
      </c>
      <c r="H12" s="19"/>
      <c r="I12" s="25"/>
      <c r="J12" s="30">
        <v>1779</v>
      </c>
      <c r="K12" s="30">
        <v>1911</v>
      </c>
      <c r="L12" s="30">
        <v>1889</v>
      </c>
      <c r="M12" s="30">
        <v>1739</v>
      </c>
      <c r="N12" s="30">
        <v>1544</v>
      </c>
      <c r="O12" s="30">
        <v>1461</v>
      </c>
      <c r="P12" s="30">
        <v>1593</v>
      </c>
      <c r="Q12" s="30">
        <v>1697</v>
      </c>
      <c r="R12" s="30">
        <v>1679</v>
      </c>
      <c r="S12" s="30">
        <v>1769</v>
      </c>
      <c r="T12" s="30">
        <v>1811</v>
      </c>
      <c r="U12" s="30">
        <v>1798</v>
      </c>
      <c r="V12" s="31">
        <v>20670</v>
      </c>
      <c r="W12" s="30">
        <v>10926.489700000002</v>
      </c>
    </row>
    <row r="13" spans="1:23" ht="15" hidden="1" x14ac:dyDescent="0.2">
      <c r="A13" s="20">
        <v>340478671</v>
      </c>
      <c r="B13" s="19" t="s">
        <v>15</v>
      </c>
      <c r="C13" s="19" t="s">
        <v>16</v>
      </c>
      <c r="D13" s="19" t="s">
        <v>75</v>
      </c>
      <c r="E13" s="19" t="s">
        <v>19</v>
      </c>
      <c r="F13" s="19" t="s">
        <v>21</v>
      </c>
      <c r="G13" s="19" t="s">
        <v>25</v>
      </c>
      <c r="H13" s="19"/>
      <c r="I13" s="25"/>
      <c r="J13" s="30">
        <v>6648</v>
      </c>
      <c r="K13" s="30">
        <v>6061</v>
      </c>
      <c r="L13" s="30">
        <v>6909</v>
      </c>
      <c r="M13" s="30">
        <v>6081</v>
      </c>
      <c r="N13" s="30">
        <v>5832</v>
      </c>
      <c r="O13" s="30">
        <v>5677</v>
      </c>
      <c r="P13" s="30">
        <v>6124</v>
      </c>
      <c r="Q13" s="30">
        <v>6501</v>
      </c>
      <c r="R13" s="30">
        <v>5594</v>
      </c>
      <c r="S13" s="30">
        <v>6496</v>
      </c>
      <c r="T13" s="30">
        <v>6770</v>
      </c>
      <c r="U13" s="30">
        <v>6964</v>
      </c>
      <c r="V13" s="31">
        <v>75657</v>
      </c>
      <c r="W13" s="30">
        <v>34174.839800000002</v>
      </c>
    </row>
    <row r="14" spans="1:23" ht="15" hidden="1" x14ac:dyDescent="0.2">
      <c r="A14" s="20">
        <v>340479532</v>
      </c>
      <c r="B14" s="19" t="s">
        <v>15</v>
      </c>
      <c r="C14" s="19" t="s">
        <v>16</v>
      </c>
      <c r="D14" s="19" t="s">
        <v>75</v>
      </c>
      <c r="E14" s="19" t="s">
        <v>19</v>
      </c>
      <c r="F14" s="19" t="s">
        <v>21</v>
      </c>
      <c r="G14" s="19" t="s">
        <v>18</v>
      </c>
      <c r="H14" s="19"/>
      <c r="I14" s="25"/>
      <c r="J14" s="30">
        <v>11407</v>
      </c>
      <c r="K14" s="30">
        <v>9990</v>
      </c>
      <c r="L14" s="30">
        <v>9581</v>
      </c>
      <c r="M14" s="30">
        <v>8239</v>
      </c>
      <c r="N14" s="30">
        <v>7853</v>
      </c>
      <c r="O14" s="30">
        <v>7263</v>
      </c>
      <c r="P14" s="30">
        <v>7110</v>
      </c>
      <c r="Q14" s="30">
        <v>5541</v>
      </c>
      <c r="R14" s="30">
        <v>5864</v>
      </c>
      <c r="S14" s="30">
        <v>6503</v>
      </c>
      <c r="T14" s="30">
        <v>6490</v>
      </c>
      <c r="U14" s="30">
        <v>6874</v>
      </c>
      <c r="V14" s="31">
        <v>92715</v>
      </c>
      <c r="W14" s="30">
        <v>47655.419899999994</v>
      </c>
    </row>
    <row r="15" spans="1:23" ht="15" x14ac:dyDescent="0.2">
      <c r="A15" s="20">
        <v>340481106</v>
      </c>
      <c r="B15" s="19" t="s">
        <v>15</v>
      </c>
      <c r="C15" s="19" t="s">
        <v>16</v>
      </c>
      <c r="D15" s="19" t="s">
        <v>70</v>
      </c>
      <c r="E15" s="19" t="s">
        <v>19</v>
      </c>
      <c r="F15" s="19" t="s">
        <v>21</v>
      </c>
      <c r="G15" s="19" t="s">
        <v>18</v>
      </c>
      <c r="H15" s="19"/>
      <c r="I15" s="25"/>
      <c r="J15" s="30">
        <v>649</v>
      </c>
      <c r="K15" s="30">
        <v>606</v>
      </c>
      <c r="L15" s="30">
        <v>644</v>
      </c>
      <c r="M15" s="30">
        <v>659</v>
      </c>
      <c r="N15" s="30">
        <v>714</v>
      </c>
      <c r="O15" s="30">
        <v>709</v>
      </c>
      <c r="P15" s="30">
        <v>724</v>
      </c>
      <c r="Q15" s="30">
        <v>728</v>
      </c>
      <c r="R15" s="30">
        <v>718</v>
      </c>
      <c r="S15" s="30">
        <v>754</v>
      </c>
      <c r="T15" s="30">
        <v>730</v>
      </c>
      <c r="U15" s="30">
        <v>685</v>
      </c>
      <c r="V15" s="31">
        <v>8320</v>
      </c>
      <c r="W15" s="30">
        <v>3923.6196999999997</v>
      </c>
    </row>
    <row r="16" spans="1:23" ht="15" hidden="1" x14ac:dyDescent="0.2">
      <c r="A16" s="20">
        <v>340482249</v>
      </c>
      <c r="B16" s="19" t="s">
        <v>15</v>
      </c>
      <c r="C16" s="19" t="s">
        <v>16</v>
      </c>
      <c r="D16" s="19" t="s">
        <v>75</v>
      </c>
      <c r="E16" s="19" t="s">
        <v>19</v>
      </c>
      <c r="F16" s="19" t="s">
        <v>21</v>
      </c>
      <c r="G16" s="19" t="s">
        <v>18</v>
      </c>
      <c r="H16" s="19"/>
      <c r="I16" s="25"/>
      <c r="J16" s="30">
        <v>9659</v>
      </c>
      <c r="K16" s="30">
        <v>8549</v>
      </c>
      <c r="L16" s="30">
        <v>8326</v>
      </c>
      <c r="M16" s="30">
        <v>7286</v>
      </c>
      <c r="N16" s="30">
        <v>6885</v>
      </c>
      <c r="O16" s="30">
        <v>6300</v>
      </c>
      <c r="P16" s="30">
        <v>6646</v>
      </c>
      <c r="Q16" s="30">
        <v>5919</v>
      </c>
      <c r="R16" s="30">
        <v>6143</v>
      </c>
      <c r="S16" s="30">
        <v>6292</v>
      </c>
      <c r="T16" s="30">
        <v>6915</v>
      </c>
      <c r="U16" s="30">
        <v>6657</v>
      </c>
      <c r="V16" s="31">
        <v>85577</v>
      </c>
      <c r="W16" s="30">
        <v>39148.769699999997</v>
      </c>
    </row>
    <row r="17" spans="1:23" ht="15" hidden="1" x14ac:dyDescent="0.2">
      <c r="A17" s="20">
        <v>340482800</v>
      </c>
      <c r="B17" s="19" t="s">
        <v>15</v>
      </c>
      <c r="C17" s="19" t="s">
        <v>16</v>
      </c>
      <c r="D17" s="19" t="s">
        <v>75</v>
      </c>
      <c r="E17" s="19" t="s">
        <v>19</v>
      </c>
      <c r="F17" s="19" t="s">
        <v>21</v>
      </c>
      <c r="G17" s="19" t="s">
        <v>18</v>
      </c>
      <c r="H17" s="19"/>
      <c r="I17" s="25"/>
      <c r="J17" s="30">
        <v>8860</v>
      </c>
      <c r="K17" s="30">
        <v>9433</v>
      </c>
      <c r="L17" s="30">
        <v>9802</v>
      </c>
      <c r="M17" s="30">
        <v>9355</v>
      </c>
      <c r="N17" s="30">
        <v>8712</v>
      </c>
      <c r="O17" s="30">
        <v>7791</v>
      </c>
      <c r="P17" s="30">
        <v>8686</v>
      </c>
      <c r="Q17" s="30">
        <v>8507</v>
      </c>
      <c r="R17" s="30">
        <v>9623</v>
      </c>
      <c r="S17" s="30">
        <v>11230</v>
      </c>
      <c r="T17" s="30">
        <v>11251</v>
      </c>
      <c r="U17" s="30">
        <v>11568</v>
      </c>
      <c r="V17" s="31">
        <v>114818</v>
      </c>
      <c r="W17" s="30">
        <v>58904.059900000007</v>
      </c>
    </row>
    <row r="18" spans="1:23" ht="15" hidden="1" x14ac:dyDescent="0.2">
      <c r="A18" s="20">
        <v>340482853</v>
      </c>
      <c r="B18" s="19" t="s">
        <v>15</v>
      </c>
      <c r="C18" s="19" t="s">
        <v>16</v>
      </c>
      <c r="D18" s="19" t="s">
        <v>96</v>
      </c>
      <c r="E18" s="19" t="s">
        <v>19</v>
      </c>
      <c r="F18" s="19" t="s">
        <v>21</v>
      </c>
      <c r="G18" s="19" t="s">
        <v>25</v>
      </c>
      <c r="H18" s="19"/>
      <c r="I18" s="25"/>
      <c r="J18" s="30">
        <v>15717</v>
      </c>
      <c r="K18" s="30">
        <v>14247</v>
      </c>
      <c r="L18" s="30">
        <v>14252</v>
      </c>
      <c r="M18" s="30">
        <v>12748</v>
      </c>
      <c r="N18" s="30">
        <v>12521</v>
      </c>
      <c r="O18" s="30">
        <v>11013</v>
      </c>
      <c r="P18" s="30">
        <v>12204</v>
      </c>
      <c r="Q18" s="30">
        <v>12777</v>
      </c>
      <c r="R18" s="30">
        <v>12741</v>
      </c>
      <c r="S18" s="30">
        <v>12881</v>
      </c>
      <c r="T18" s="30">
        <v>14802</v>
      </c>
      <c r="U18" s="30">
        <v>15740</v>
      </c>
      <c r="V18" s="31">
        <v>161643</v>
      </c>
      <c r="W18" s="30">
        <v>73148.639900000009</v>
      </c>
    </row>
    <row r="19" spans="1:23" ht="15" x14ac:dyDescent="0.2">
      <c r="A19" s="20">
        <v>340484294</v>
      </c>
      <c r="B19" s="19" t="s">
        <v>15</v>
      </c>
      <c r="C19" s="19" t="s">
        <v>16</v>
      </c>
      <c r="D19" s="19" t="s">
        <v>70</v>
      </c>
      <c r="E19" s="19" t="s">
        <v>19</v>
      </c>
      <c r="F19" s="19" t="s">
        <v>21</v>
      </c>
      <c r="G19" s="19" t="s">
        <v>18</v>
      </c>
      <c r="H19" s="19"/>
      <c r="I19" s="25"/>
      <c r="J19" s="30">
        <v>893</v>
      </c>
      <c r="K19" s="30">
        <v>811</v>
      </c>
      <c r="L19" s="30">
        <v>846</v>
      </c>
      <c r="M19" s="30">
        <v>787</v>
      </c>
      <c r="N19" s="30">
        <v>833</v>
      </c>
      <c r="O19" s="30">
        <v>774</v>
      </c>
      <c r="P19" s="30">
        <v>833</v>
      </c>
      <c r="Q19" s="30">
        <v>856</v>
      </c>
      <c r="R19" s="30">
        <v>873</v>
      </c>
      <c r="S19" s="30">
        <v>865</v>
      </c>
      <c r="T19" s="30">
        <v>953</v>
      </c>
      <c r="U19" s="30">
        <v>1013</v>
      </c>
      <c r="V19" s="31">
        <v>10337</v>
      </c>
      <c r="W19" s="30">
        <v>5077.3998000000001</v>
      </c>
    </row>
    <row r="20" spans="1:23" ht="15" hidden="1" x14ac:dyDescent="0.2">
      <c r="A20" s="20">
        <v>340485613</v>
      </c>
      <c r="B20" s="19" t="s">
        <v>15</v>
      </c>
      <c r="C20" s="19" t="s">
        <v>16</v>
      </c>
      <c r="D20" s="19" t="s">
        <v>75</v>
      </c>
      <c r="E20" s="19" t="s">
        <v>19</v>
      </c>
      <c r="F20" s="19" t="s">
        <v>21</v>
      </c>
      <c r="G20" s="19" t="s">
        <v>18</v>
      </c>
      <c r="H20" s="19"/>
      <c r="I20" s="25"/>
      <c r="J20" s="30">
        <v>7974</v>
      </c>
      <c r="K20" s="30">
        <v>6998</v>
      </c>
      <c r="L20" s="30">
        <v>6448</v>
      </c>
      <c r="M20" s="30">
        <v>6265</v>
      </c>
      <c r="N20" s="30">
        <v>6666</v>
      </c>
      <c r="O20" s="30">
        <v>7140</v>
      </c>
      <c r="P20" s="30">
        <v>8197</v>
      </c>
      <c r="Q20" s="30">
        <v>7878</v>
      </c>
      <c r="R20" s="30">
        <v>7911</v>
      </c>
      <c r="S20" s="30">
        <v>6302</v>
      </c>
      <c r="T20" s="30">
        <v>5499</v>
      </c>
      <c r="U20" s="30">
        <v>5274</v>
      </c>
      <c r="V20" s="31">
        <v>82552</v>
      </c>
      <c r="W20" s="30">
        <v>43052.529700000006</v>
      </c>
    </row>
    <row r="21" spans="1:23" ht="15" hidden="1" x14ac:dyDescent="0.2">
      <c r="A21" s="20">
        <v>340489285</v>
      </c>
      <c r="B21" s="19" t="s">
        <v>15</v>
      </c>
      <c r="C21" s="19" t="s">
        <v>16</v>
      </c>
      <c r="D21" s="19" t="s">
        <v>75</v>
      </c>
      <c r="E21" s="19" t="s">
        <v>19</v>
      </c>
      <c r="F21" s="19" t="s">
        <v>21</v>
      </c>
      <c r="G21" s="19" t="s">
        <v>18</v>
      </c>
      <c r="H21" s="19"/>
      <c r="I21" s="25"/>
      <c r="J21" s="30">
        <v>15873</v>
      </c>
      <c r="K21" s="30">
        <v>14000</v>
      </c>
      <c r="L21" s="30">
        <v>13453</v>
      </c>
      <c r="M21" s="30">
        <v>12302</v>
      </c>
      <c r="N21" s="30">
        <v>11431</v>
      </c>
      <c r="O21" s="30">
        <v>10578</v>
      </c>
      <c r="P21" s="30">
        <v>11560</v>
      </c>
      <c r="Q21" s="30">
        <v>12430</v>
      </c>
      <c r="R21" s="30">
        <v>13085</v>
      </c>
      <c r="S21" s="30">
        <v>14711</v>
      </c>
      <c r="T21" s="30">
        <v>14874</v>
      </c>
      <c r="U21" s="30">
        <v>16043</v>
      </c>
      <c r="V21" s="31">
        <v>160340</v>
      </c>
      <c r="W21" s="30">
        <v>82080.709899999987</v>
      </c>
    </row>
    <row r="22" spans="1:23" ht="15" x14ac:dyDescent="0.2">
      <c r="A22" s="20">
        <v>340494937</v>
      </c>
      <c r="B22" s="19" t="s">
        <v>15</v>
      </c>
      <c r="C22" s="19" t="s">
        <v>16</v>
      </c>
      <c r="D22" s="19" t="s">
        <v>84</v>
      </c>
      <c r="E22" s="19" t="s">
        <v>19</v>
      </c>
      <c r="F22" s="19" t="s">
        <v>21</v>
      </c>
      <c r="G22" s="19" t="s">
        <v>18</v>
      </c>
      <c r="H22" s="19"/>
      <c r="I22" s="25"/>
      <c r="J22" s="30">
        <v>1034</v>
      </c>
      <c r="K22" s="30">
        <v>857</v>
      </c>
      <c r="L22" s="30">
        <v>657</v>
      </c>
      <c r="M22" s="30">
        <v>573</v>
      </c>
      <c r="N22" s="30">
        <v>427</v>
      </c>
      <c r="O22" s="30">
        <v>527</v>
      </c>
      <c r="P22" s="30">
        <v>553</v>
      </c>
      <c r="Q22" s="30">
        <v>573</v>
      </c>
      <c r="R22" s="30">
        <v>503</v>
      </c>
      <c r="S22" s="30">
        <v>506</v>
      </c>
      <c r="T22" s="30">
        <v>528</v>
      </c>
      <c r="U22" s="30">
        <v>576</v>
      </c>
      <c r="V22" s="31">
        <v>7314</v>
      </c>
      <c r="W22" s="30">
        <v>3814.1900000000005</v>
      </c>
    </row>
    <row r="23" spans="1:23" ht="15" hidden="1" x14ac:dyDescent="0.2">
      <c r="A23" s="20">
        <v>340495337</v>
      </c>
      <c r="B23" s="19" t="s">
        <v>15</v>
      </c>
      <c r="C23" s="19" t="s">
        <v>16</v>
      </c>
      <c r="D23" s="19" t="s">
        <v>75</v>
      </c>
      <c r="E23" s="19" t="s">
        <v>19</v>
      </c>
      <c r="F23" s="19" t="s">
        <v>21</v>
      </c>
      <c r="G23" s="19" t="s">
        <v>25</v>
      </c>
      <c r="H23" s="19"/>
      <c r="I23" s="25"/>
      <c r="J23" s="30">
        <v>13540</v>
      </c>
      <c r="K23" s="30">
        <v>11295</v>
      </c>
      <c r="L23" s="30">
        <v>10840</v>
      </c>
      <c r="M23" s="30">
        <v>9850</v>
      </c>
      <c r="N23" s="30">
        <v>8780</v>
      </c>
      <c r="O23" s="30">
        <v>7910</v>
      </c>
      <c r="P23" s="30">
        <v>8110</v>
      </c>
      <c r="Q23" s="30">
        <v>9405</v>
      </c>
      <c r="R23" s="30">
        <v>9940</v>
      </c>
      <c r="S23" s="30">
        <v>11250</v>
      </c>
      <c r="T23" s="30">
        <v>12560</v>
      </c>
      <c r="U23" s="30">
        <v>12875</v>
      </c>
      <c r="V23" s="31">
        <v>126355</v>
      </c>
      <c r="W23" s="30">
        <v>64276.379899999993</v>
      </c>
    </row>
    <row r="24" spans="1:23" ht="15" hidden="1" x14ac:dyDescent="0.2">
      <c r="A24" s="20">
        <v>340503140</v>
      </c>
      <c r="B24" s="19" t="s">
        <v>15</v>
      </c>
      <c r="C24" s="19" t="s">
        <v>16</v>
      </c>
      <c r="D24" s="19" t="s">
        <v>75</v>
      </c>
      <c r="E24" s="19" t="s">
        <v>19</v>
      </c>
      <c r="F24" s="19" t="s">
        <v>21</v>
      </c>
      <c r="G24" s="19" t="s">
        <v>18</v>
      </c>
      <c r="H24" s="19"/>
      <c r="I24" s="25"/>
      <c r="J24" s="30">
        <v>7068</v>
      </c>
      <c r="K24" s="30">
        <v>6514</v>
      </c>
      <c r="L24" s="30">
        <v>5857</v>
      </c>
      <c r="M24" s="30">
        <v>5465</v>
      </c>
      <c r="N24" s="30">
        <v>5710</v>
      </c>
      <c r="O24" s="30">
        <v>4725</v>
      </c>
      <c r="P24" s="30">
        <v>5577</v>
      </c>
      <c r="Q24" s="30">
        <v>5698</v>
      </c>
      <c r="R24" s="30">
        <v>5551</v>
      </c>
      <c r="S24" s="30">
        <v>5469</v>
      </c>
      <c r="T24" s="30">
        <v>5777</v>
      </c>
      <c r="U24" s="30">
        <v>6471</v>
      </c>
      <c r="V24" s="31">
        <v>69882</v>
      </c>
      <c r="W24" s="30">
        <v>36052.189700000003</v>
      </c>
    </row>
    <row r="25" spans="1:23" ht="15" hidden="1" x14ac:dyDescent="0.2">
      <c r="A25" s="20">
        <v>340504270</v>
      </c>
      <c r="B25" s="19" t="s">
        <v>15</v>
      </c>
      <c r="C25" s="19" t="s">
        <v>16</v>
      </c>
      <c r="D25" s="19" t="s">
        <v>70</v>
      </c>
      <c r="E25" s="19" t="s">
        <v>19</v>
      </c>
      <c r="F25" s="19" t="s">
        <v>21</v>
      </c>
      <c r="G25" s="19" t="s">
        <v>25</v>
      </c>
      <c r="H25" s="19"/>
      <c r="I25" s="25"/>
      <c r="J25" s="30">
        <v>13181</v>
      </c>
      <c r="K25" s="30">
        <v>11410</v>
      </c>
      <c r="L25" s="30">
        <v>11034</v>
      </c>
      <c r="M25" s="30">
        <v>10068</v>
      </c>
      <c r="N25" s="30">
        <v>9411</v>
      </c>
      <c r="O25" s="30">
        <v>8298</v>
      </c>
      <c r="P25" s="30">
        <v>8798</v>
      </c>
      <c r="Q25" s="30">
        <v>9710</v>
      </c>
      <c r="R25" s="30">
        <v>7578</v>
      </c>
      <c r="S25" s="30">
        <v>0</v>
      </c>
      <c r="T25" s="30">
        <v>24848</v>
      </c>
      <c r="U25" s="30">
        <v>12793</v>
      </c>
      <c r="V25" s="31">
        <v>127129</v>
      </c>
      <c r="W25" s="30">
        <v>63853.039700000008</v>
      </c>
    </row>
    <row r="26" spans="1:23" ht="15" hidden="1" x14ac:dyDescent="0.2">
      <c r="A26" s="20">
        <v>340505076</v>
      </c>
      <c r="B26" s="19" t="s">
        <v>15</v>
      </c>
      <c r="C26" s="19" t="s">
        <v>16</v>
      </c>
      <c r="D26" s="19" t="s">
        <v>84</v>
      </c>
      <c r="E26" s="19" t="s">
        <v>19</v>
      </c>
      <c r="F26" s="19" t="s">
        <v>21</v>
      </c>
      <c r="G26" s="19" t="s">
        <v>25</v>
      </c>
      <c r="H26" s="19"/>
      <c r="I26" s="25"/>
      <c r="J26" s="30">
        <v>4281</v>
      </c>
      <c r="K26" s="30">
        <v>3859</v>
      </c>
      <c r="L26" s="30">
        <v>3867</v>
      </c>
      <c r="M26" s="30">
        <v>3437</v>
      </c>
      <c r="N26" s="30">
        <v>3208</v>
      </c>
      <c r="O26" s="30">
        <v>2906</v>
      </c>
      <c r="P26" s="30">
        <v>2982</v>
      </c>
      <c r="Q26" s="30">
        <v>3090</v>
      </c>
      <c r="R26" s="30">
        <v>3438</v>
      </c>
      <c r="S26" s="30">
        <v>3961</v>
      </c>
      <c r="T26" s="30">
        <v>4033</v>
      </c>
      <c r="U26" s="30">
        <v>4309</v>
      </c>
      <c r="V26" s="31">
        <v>43371</v>
      </c>
      <c r="W26" s="30">
        <v>22282.109899999999</v>
      </c>
    </row>
    <row r="27" spans="1:23" ht="15" hidden="1" x14ac:dyDescent="0.2">
      <c r="A27" s="20">
        <v>340510078</v>
      </c>
      <c r="B27" s="19" t="s">
        <v>15</v>
      </c>
      <c r="C27" s="19" t="s">
        <v>16</v>
      </c>
      <c r="D27" s="19" t="s">
        <v>75</v>
      </c>
      <c r="E27" s="19" t="s">
        <v>19</v>
      </c>
      <c r="F27" s="19" t="s">
        <v>21</v>
      </c>
      <c r="G27" s="19" t="s">
        <v>18</v>
      </c>
      <c r="H27" s="19"/>
      <c r="I27" s="25"/>
      <c r="J27" s="30">
        <v>5049</v>
      </c>
      <c r="K27" s="30">
        <v>4210</v>
      </c>
      <c r="L27" s="30">
        <v>4968</v>
      </c>
      <c r="M27" s="30">
        <v>4368</v>
      </c>
      <c r="N27" s="30">
        <v>3641</v>
      </c>
      <c r="O27" s="30">
        <v>479</v>
      </c>
      <c r="P27" s="30">
        <v>7058</v>
      </c>
      <c r="Q27" s="30">
        <v>3671</v>
      </c>
      <c r="R27" s="30">
        <v>3740</v>
      </c>
      <c r="S27" s="30">
        <v>4250</v>
      </c>
      <c r="T27" s="30">
        <v>4930</v>
      </c>
      <c r="U27" s="30">
        <v>5626</v>
      </c>
      <c r="V27" s="31">
        <v>51990</v>
      </c>
      <c r="W27" s="30">
        <v>23995.089899999999</v>
      </c>
    </row>
    <row r="28" spans="1:23" ht="15" x14ac:dyDescent="0.2">
      <c r="A28" s="20">
        <v>340512592</v>
      </c>
      <c r="B28" s="19" t="s">
        <v>15</v>
      </c>
      <c r="C28" s="19" t="s">
        <v>107</v>
      </c>
      <c r="D28" s="19" t="s">
        <v>70</v>
      </c>
      <c r="E28" s="19" t="s">
        <v>19</v>
      </c>
      <c r="F28" s="19" t="s">
        <v>21</v>
      </c>
      <c r="G28" s="19" t="s">
        <v>18</v>
      </c>
      <c r="H28" s="19"/>
      <c r="I28" s="25"/>
      <c r="J28" s="30">
        <v>571</v>
      </c>
      <c r="K28" s="30">
        <v>530</v>
      </c>
      <c r="L28" s="30">
        <v>542</v>
      </c>
      <c r="M28" s="30">
        <v>536</v>
      </c>
      <c r="N28" s="30">
        <v>568</v>
      </c>
      <c r="O28" s="30">
        <v>536</v>
      </c>
      <c r="P28" s="30">
        <v>587</v>
      </c>
      <c r="Q28" s="30">
        <v>617</v>
      </c>
      <c r="R28" s="30">
        <v>618</v>
      </c>
      <c r="S28" s="30">
        <v>417</v>
      </c>
      <c r="T28" s="30">
        <v>224</v>
      </c>
      <c r="U28" s="30">
        <v>1298</v>
      </c>
      <c r="V28" s="31">
        <v>7044</v>
      </c>
      <c r="W28" s="30">
        <v>3415.8398999999999</v>
      </c>
    </row>
    <row r="29" spans="1:23" ht="15" hidden="1" x14ac:dyDescent="0.2">
      <c r="A29" s="20">
        <v>340518143</v>
      </c>
      <c r="B29" s="19" t="s">
        <v>15</v>
      </c>
      <c r="C29" s="19" t="s">
        <v>16</v>
      </c>
      <c r="D29" s="19" t="s">
        <v>110</v>
      </c>
      <c r="E29" s="19" t="s">
        <v>19</v>
      </c>
      <c r="F29" s="19" t="s">
        <v>21</v>
      </c>
      <c r="G29" s="19" t="s">
        <v>18</v>
      </c>
      <c r="H29" s="19"/>
      <c r="I29" s="25"/>
      <c r="J29" s="30">
        <v>7983</v>
      </c>
      <c r="K29" s="30">
        <v>6714</v>
      </c>
      <c r="L29" s="30">
        <v>7574</v>
      </c>
      <c r="M29" s="30">
        <v>6682</v>
      </c>
      <c r="N29" s="30">
        <v>13213</v>
      </c>
      <c r="O29" s="30">
        <v>15209</v>
      </c>
      <c r="P29" s="30">
        <v>18976</v>
      </c>
      <c r="Q29" s="30">
        <v>9481</v>
      </c>
      <c r="R29" s="30">
        <v>16270</v>
      </c>
      <c r="S29" s="30">
        <v>8642</v>
      </c>
      <c r="T29" s="30">
        <v>9688</v>
      </c>
      <c r="U29" s="30">
        <v>7950</v>
      </c>
      <c r="V29" s="31">
        <v>128382</v>
      </c>
      <c r="W29" s="30">
        <v>61369.629400000005</v>
      </c>
    </row>
    <row r="30" spans="1:23" ht="15" hidden="1" x14ac:dyDescent="0.2">
      <c r="A30" s="20">
        <v>340528874</v>
      </c>
      <c r="B30" s="19" t="s">
        <v>15</v>
      </c>
      <c r="C30" s="19" t="s">
        <v>16</v>
      </c>
      <c r="D30" s="19" t="s">
        <v>117</v>
      </c>
      <c r="E30" s="19" t="s">
        <v>19</v>
      </c>
      <c r="F30" s="19" t="s">
        <v>21</v>
      </c>
      <c r="G30" s="19" t="s">
        <v>18</v>
      </c>
      <c r="H30" s="19"/>
      <c r="I30" s="25"/>
      <c r="J30" s="30">
        <v>9481</v>
      </c>
      <c r="K30" s="30">
        <v>8274</v>
      </c>
      <c r="L30" s="30">
        <v>7986</v>
      </c>
      <c r="M30" s="30">
        <v>7346</v>
      </c>
      <c r="N30" s="30">
        <v>6836</v>
      </c>
      <c r="O30" s="30">
        <v>6450</v>
      </c>
      <c r="P30" s="30">
        <v>4738</v>
      </c>
      <c r="Q30" s="30">
        <v>7392</v>
      </c>
      <c r="R30" s="30">
        <v>8029</v>
      </c>
      <c r="S30" s="30">
        <v>8972</v>
      </c>
      <c r="T30" s="30">
        <v>9354</v>
      </c>
      <c r="U30" s="30">
        <v>9701</v>
      </c>
      <c r="V30" s="31">
        <v>94559</v>
      </c>
      <c r="W30" s="30">
        <v>48676.049700000003</v>
      </c>
    </row>
    <row r="31" spans="1:23" ht="15" x14ac:dyDescent="0.2">
      <c r="A31" s="20">
        <v>340529514</v>
      </c>
      <c r="B31" s="19" t="s">
        <v>15</v>
      </c>
      <c r="C31" s="19" t="s">
        <v>16</v>
      </c>
      <c r="D31" s="19" t="s">
        <v>118</v>
      </c>
      <c r="E31" s="19" t="s">
        <v>19</v>
      </c>
      <c r="F31" s="19" t="s">
        <v>21</v>
      </c>
      <c r="G31" s="19" t="s">
        <v>18</v>
      </c>
      <c r="H31" s="19"/>
      <c r="I31" s="25"/>
      <c r="J31" s="30">
        <v>934</v>
      </c>
      <c r="K31" s="30">
        <v>853</v>
      </c>
      <c r="L31" s="30">
        <v>921</v>
      </c>
      <c r="M31" s="30">
        <v>891</v>
      </c>
      <c r="N31" s="30">
        <v>783</v>
      </c>
      <c r="O31" s="30">
        <v>132</v>
      </c>
      <c r="P31" s="30">
        <v>1799</v>
      </c>
      <c r="Q31" s="30">
        <v>910</v>
      </c>
      <c r="R31" s="30">
        <v>886</v>
      </c>
      <c r="S31" s="30">
        <v>929</v>
      </c>
      <c r="T31" s="30">
        <v>743</v>
      </c>
      <c r="U31" s="30">
        <v>889</v>
      </c>
      <c r="V31" s="31">
        <v>10670</v>
      </c>
      <c r="W31" s="30">
        <v>4714.5999000000002</v>
      </c>
    </row>
    <row r="32" spans="1:23" ht="15" hidden="1" x14ac:dyDescent="0.2">
      <c r="A32" s="20">
        <v>340546539</v>
      </c>
      <c r="B32" s="19" t="s">
        <v>15</v>
      </c>
      <c r="C32" s="19" t="s">
        <v>16</v>
      </c>
      <c r="D32" s="19" t="s">
        <v>129</v>
      </c>
      <c r="E32" s="19" t="s">
        <v>19</v>
      </c>
      <c r="F32" s="19" t="s">
        <v>21</v>
      </c>
      <c r="G32" s="19" t="s">
        <v>25</v>
      </c>
      <c r="H32" s="19"/>
      <c r="I32" s="25"/>
      <c r="J32" s="30">
        <v>3735</v>
      </c>
      <c r="K32" s="30">
        <v>3770</v>
      </c>
      <c r="L32" s="30">
        <v>3390</v>
      </c>
      <c r="M32" s="30">
        <v>3685</v>
      </c>
      <c r="N32" s="30">
        <v>4940</v>
      </c>
      <c r="O32" s="30">
        <v>6160</v>
      </c>
      <c r="P32" s="30">
        <v>6565</v>
      </c>
      <c r="Q32" s="30">
        <v>5135</v>
      </c>
      <c r="R32" s="30">
        <v>10495</v>
      </c>
      <c r="S32" s="30">
        <v>5140</v>
      </c>
      <c r="T32" s="30">
        <v>6315</v>
      </c>
      <c r="U32" s="30">
        <v>5665</v>
      </c>
      <c r="V32" s="31">
        <v>64995</v>
      </c>
      <c r="W32" s="30">
        <v>31002.619800000004</v>
      </c>
    </row>
    <row r="33" spans="1:23" ht="15" hidden="1" x14ac:dyDescent="0.2">
      <c r="A33" s="20">
        <v>340546549</v>
      </c>
      <c r="B33" s="19" t="s">
        <v>15</v>
      </c>
      <c r="C33" s="19" t="s">
        <v>16</v>
      </c>
      <c r="D33" s="19" t="s">
        <v>130</v>
      </c>
      <c r="E33" s="19" t="s">
        <v>19</v>
      </c>
      <c r="F33" s="19" t="s">
        <v>21</v>
      </c>
      <c r="G33" s="19" t="s">
        <v>25</v>
      </c>
      <c r="H33" s="19"/>
      <c r="I33" s="25"/>
      <c r="J33" s="30">
        <v>21515</v>
      </c>
      <c r="K33" s="30">
        <v>20650</v>
      </c>
      <c r="L33" s="30">
        <v>19440</v>
      </c>
      <c r="M33" s="30">
        <v>16810</v>
      </c>
      <c r="N33" s="30">
        <v>32510</v>
      </c>
      <c r="O33" s="30">
        <v>43170</v>
      </c>
      <c r="P33" s="30">
        <v>47685</v>
      </c>
      <c r="Q33" s="30">
        <v>31730</v>
      </c>
      <c r="R33" s="30">
        <v>40910</v>
      </c>
      <c r="S33" s="30">
        <v>23720</v>
      </c>
      <c r="T33" s="30">
        <v>23540</v>
      </c>
      <c r="U33" s="30">
        <v>21035</v>
      </c>
      <c r="V33" s="31">
        <v>342715</v>
      </c>
      <c r="W33" s="30">
        <v>169402.62970000002</v>
      </c>
    </row>
    <row r="34" spans="1:23" ht="15" hidden="1" x14ac:dyDescent="0.2">
      <c r="A34" s="20">
        <v>340551004</v>
      </c>
      <c r="B34" s="19" t="s">
        <v>15</v>
      </c>
      <c r="C34" s="19" t="s">
        <v>16</v>
      </c>
      <c r="D34" s="19" t="s">
        <v>117</v>
      </c>
      <c r="E34" s="19" t="s">
        <v>19</v>
      </c>
      <c r="F34" s="19" t="s">
        <v>21</v>
      </c>
      <c r="G34" s="19" t="s">
        <v>25</v>
      </c>
      <c r="H34" s="19"/>
      <c r="I34" s="25"/>
      <c r="J34" s="30">
        <v>17891</v>
      </c>
      <c r="K34" s="30">
        <v>15526</v>
      </c>
      <c r="L34" s="30">
        <v>14708</v>
      </c>
      <c r="M34" s="30">
        <v>12603</v>
      </c>
      <c r="N34" s="30">
        <v>12618</v>
      </c>
      <c r="O34" s="30">
        <v>11742</v>
      </c>
      <c r="P34" s="30">
        <v>11824</v>
      </c>
      <c r="Q34" s="30">
        <v>10824</v>
      </c>
      <c r="R34" s="30">
        <v>10227</v>
      </c>
      <c r="S34" s="30">
        <v>11263</v>
      </c>
      <c r="T34" s="30">
        <v>10860</v>
      </c>
      <c r="U34" s="30">
        <v>10708</v>
      </c>
      <c r="V34" s="31">
        <v>150794</v>
      </c>
      <c r="W34" s="30">
        <v>76823.829799999992</v>
      </c>
    </row>
    <row r="35" spans="1:23" ht="15" hidden="1" x14ac:dyDescent="0.2">
      <c r="A35" s="20">
        <v>340555667</v>
      </c>
      <c r="B35" s="19" t="s">
        <v>15</v>
      </c>
      <c r="C35" s="19" t="s">
        <v>16</v>
      </c>
      <c r="D35" s="19" t="s">
        <v>137</v>
      </c>
      <c r="E35" s="19" t="s">
        <v>19</v>
      </c>
      <c r="F35" s="19" t="s">
        <v>21</v>
      </c>
      <c r="G35" s="19" t="s">
        <v>18</v>
      </c>
      <c r="H35" s="19"/>
      <c r="I35" s="25"/>
      <c r="J35" s="30">
        <v>3847</v>
      </c>
      <c r="K35" s="30">
        <v>4539</v>
      </c>
      <c r="L35" s="30">
        <v>4174</v>
      </c>
      <c r="M35" s="30">
        <v>3523</v>
      </c>
      <c r="N35" s="30">
        <v>3653</v>
      </c>
      <c r="O35" s="30">
        <v>3981</v>
      </c>
      <c r="P35" s="30">
        <v>4424</v>
      </c>
      <c r="Q35" s="30">
        <v>4147</v>
      </c>
      <c r="R35" s="30">
        <v>4020</v>
      </c>
      <c r="S35" s="30">
        <v>3561</v>
      </c>
      <c r="T35" s="30">
        <v>3550</v>
      </c>
      <c r="U35" s="30">
        <v>3934</v>
      </c>
      <c r="V35" s="31">
        <v>47353</v>
      </c>
      <c r="W35" s="30">
        <v>22376.909599999999</v>
      </c>
    </row>
    <row r="36" spans="1:23" ht="15" hidden="1" x14ac:dyDescent="0.2">
      <c r="A36" s="20">
        <v>340556885</v>
      </c>
      <c r="B36" s="19" t="s">
        <v>15</v>
      </c>
      <c r="C36" s="19" t="s">
        <v>16</v>
      </c>
      <c r="D36" s="19" t="s">
        <v>117</v>
      </c>
      <c r="E36" s="19" t="s">
        <v>19</v>
      </c>
      <c r="F36" s="19" t="s">
        <v>21</v>
      </c>
      <c r="G36" s="19" t="s">
        <v>18</v>
      </c>
      <c r="H36" s="19"/>
      <c r="I36" s="25"/>
      <c r="J36" s="30">
        <v>7992</v>
      </c>
      <c r="K36" s="30">
        <v>6774</v>
      </c>
      <c r="L36" s="30">
        <v>7183</v>
      </c>
      <c r="M36" s="30">
        <v>6361</v>
      </c>
      <c r="N36" s="30">
        <v>6014</v>
      </c>
      <c r="O36" s="30">
        <v>5505</v>
      </c>
      <c r="P36" s="30">
        <v>5811</v>
      </c>
      <c r="Q36" s="30">
        <v>6480</v>
      </c>
      <c r="R36" s="30">
        <v>6796</v>
      </c>
      <c r="S36" s="30">
        <v>7733</v>
      </c>
      <c r="T36" s="30">
        <v>8015</v>
      </c>
      <c r="U36" s="30">
        <v>8559</v>
      </c>
      <c r="V36" s="31">
        <v>83223</v>
      </c>
      <c r="W36" s="30">
        <v>42476.289900000003</v>
      </c>
    </row>
    <row r="37" spans="1:23" ht="15" hidden="1" x14ac:dyDescent="0.2">
      <c r="A37" s="20">
        <v>340560438</v>
      </c>
      <c r="B37" s="19" t="s">
        <v>15</v>
      </c>
      <c r="C37" s="19" t="s">
        <v>16</v>
      </c>
      <c r="D37" s="19" t="s">
        <v>140</v>
      </c>
      <c r="E37" s="19" t="s">
        <v>19</v>
      </c>
      <c r="F37" s="19" t="s">
        <v>21</v>
      </c>
      <c r="G37" s="19" t="s">
        <v>18</v>
      </c>
      <c r="H37" s="19"/>
      <c r="I37" s="25"/>
      <c r="J37" s="30">
        <v>7860</v>
      </c>
      <c r="K37" s="30">
        <v>6945</v>
      </c>
      <c r="L37" s="30">
        <v>6797</v>
      </c>
      <c r="M37" s="30">
        <v>5833</v>
      </c>
      <c r="N37" s="30">
        <v>5405</v>
      </c>
      <c r="O37" s="30">
        <v>4885</v>
      </c>
      <c r="P37" s="30">
        <v>5307</v>
      </c>
      <c r="Q37" s="30">
        <v>5690</v>
      </c>
      <c r="R37" s="30">
        <v>6108</v>
      </c>
      <c r="S37" s="30">
        <v>6693</v>
      </c>
      <c r="T37" s="30">
        <v>6867</v>
      </c>
      <c r="U37" s="30">
        <v>7541</v>
      </c>
      <c r="V37" s="31">
        <v>75931</v>
      </c>
      <c r="W37" s="30">
        <v>39101.979900000006</v>
      </c>
    </row>
    <row r="38" spans="1:23" ht="15" hidden="1" x14ac:dyDescent="0.2">
      <c r="A38" s="20">
        <v>340561697</v>
      </c>
      <c r="B38" s="19" t="s">
        <v>15</v>
      </c>
      <c r="C38" s="19" t="s">
        <v>16</v>
      </c>
      <c r="D38" s="19" t="s">
        <v>141</v>
      </c>
      <c r="E38" s="19" t="s">
        <v>19</v>
      </c>
      <c r="F38" s="19" t="s">
        <v>21</v>
      </c>
      <c r="G38" s="19" t="s">
        <v>25</v>
      </c>
      <c r="H38" s="19"/>
      <c r="I38" s="25"/>
      <c r="J38" s="30">
        <v>7545</v>
      </c>
      <c r="K38" s="30">
        <v>8095</v>
      </c>
      <c r="L38" s="30">
        <v>8360</v>
      </c>
      <c r="M38" s="30">
        <v>7160</v>
      </c>
      <c r="N38" s="30">
        <v>12170</v>
      </c>
      <c r="O38" s="30">
        <v>17055</v>
      </c>
      <c r="P38" s="30">
        <v>20585</v>
      </c>
      <c r="Q38" s="30">
        <v>11985</v>
      </c>
      <c r="R38" s="30">
        <v>17805</v>
      </c>
      <c r="S38" s="30">
        <v>8300</v>
      </c>
      <c r="T38" s="30">
        <v>9310</v>
      </c>
      <c r="U38" s="30">
        <v>8145</v>
      </c>
      <c r="V38" s="31">
        <v>136515</v>
      </c>
      <c r="W38" s="30">
        <v>70750.239699999991</v>
      </c>
    </row>
    <row r="39" spans="1:23" ht="15" hidden="1" x14ac:dyDescent="0.2">
      <c r="A39" s="20">
        <v>340572432</v>
      </c>
      <c r="B39" s="19" t="s">
        <v>15</v>
      </c>
      <c r="C39" s="19" t="s">
        <v>16</v>
      </c>
      <c r="D39" s="19" t="s">
        <v>117</v>
      </c>
      <c r="E39" s="19" t="s">
        <v>19</v>
      </c>
      <c r="F39" s="19" t="s">
        <v>21</v>
      </c>
      <c r="G39" s="19" t="s">
        <v>18</v>
      </c>
      <c r="H39" s="19"/>
      <c r="I39" s="25"/>
      <c r="J39" s="30">
        <v>6067</v>
      </c>
      <c r="K39" s="30">
        <v>5488</v>
      </c>
      <c r="L39" s="30">
        <v>5450</v>
      </c>
      <c r="M39" s="30">
        <v>4436</v>
      </c>
      <c r="N39" s="30">
        <v>4213</v>
      </c>
      <c r="O39" s="30">
        <v>3391</v>
      </c>
      <c r="P39" s="30">
        <v>3595</v>
      </c>
      <c r="Q39" s="30">
        <v>3866</v>
      </c>
      <c r="R39" s="30">
        <v>4259</v>
      </c>
      <c r="S39" s="30">
        <v>4711</v>
      </c>
      <c r="T39" s="30">
        <v>4771</v>
      </c>
      <c r="U39" s="30">
        <v>6407</v>
      </c>
      <c r="V39" s="31">
        <v>56654</v>
      </c>
      <c r="W39" s="30">
        <v>28941.439499999997</v>
      </c>
    </row>
    <row r="40" spans="1:23" ht="15" hidden="1" x14ac:dyDescent="0.2">
      <c r="A40" s="20">
        <v>340574423</v>
      </c>
      <c r="B40" s="19" t="s">
        <v>15</v>
      </c>
      <c r="C40" s="19" t="s">
        <v>16</v>
      </c>
      <c r="D40" s="19" t="s">
        <v>132</v>
      </c>
      <c r="E40" s="19" t="s">
        <v>19</v>
      </c>
      <c r="F40" s="19" t="s">
        <v>21</v>
      </c>
      <c r="G40" s="19" t="s">
        <v>18</v>
      </c>
      <c r="H40" s="19"/>
      <c r="I40" s="25"/>
      <c r="J40" s="30">
        <v>8115</v>
      </c>
      <c r="K40" s="30">
        <v>7015</v>
      </c>
      <c r="L40" s="30">
        <v>7113</v>
      </c>
      <c r="M40" s="30">
        <v>6281</v>
      </c>
      <c r="N40" s="30">
        <v>5990</v>
      </c>
      <c r="O40" s="30">
        <v>5410</v>
      </c>
      <c r="P40" s="30">
        <v>5729</v>
      </c>
      <c r="Q40" s="30">
        <v>5816</v>
      </c>
      <c r="R40" s="30">
        <v>2931</v>
      </c>
      <c r="S40" s="30">
        <v>3147</v>
      </c>
      <c r="T40" s="30">
        <v>3362</v>
      </c>
      <c r="U40" s="30">
        <v>3490</v>
      </c>
      <c r="V40" s="31">
        <v>64399</v>
      </c>
      <c r="W40" s="30">
        <v>33222.609700000001</v>
      </c>
    </row>
    <row r="41" spans="1:23" ht="15" hidden="1" x14ac:dyDescent="0.2">
      <c r="A41" s="20">
        <v>340578612</v>
      </c>
      <c r="B41" s="19" t="s">
        <v>15</v>
      </c>
      <c r="C41" s="19" t="s">
        <v>16</v>
      </c>
      <c r="D41" s="19" t="s">
        <v>140</v>
      </c>
      <c r="E41" s="19" t="s">
        <v>19</v>
      </c>
      <c r="F41" s="19" t="s">
        <v>21</v>
      </c>
      <c r="G41" s="19" t="s">
        <v>18</v>
      </c>
      <c r="H41" s="19"/>
      <c r="I41" s="25"/>
      <c r="J41" s="30">
        <v>17470</v>
      </c>
      <c r="K41" s="30">
        <v>15532</v>
      </c>
      <c r="L41" s="30">
        <v>14864</v>
      </c>
      <c r="M41" s="30">
        <v>13240</v>
      </c>
      <c r="N41" s="30">
        <v>12408</v>
      </c>
      <c r="O41" s="30">
        <v>11200</v>
      </c>
      <c r="P41" s="30">
        <v>11742</v>
      </c>
      <c r="Q41" s="30">
        <v>12547</v>
      </c>
      <c r="R41" s="30">
        <v>13157</v>
      </c>
      <c r="S41" s="30">
        <v>14792</v>
      </c>
      <c r="T41" s="30">
        <v>15785</v>
      </c>
      <c r="U41" s="30">
        <v>17090</v>
      </c>
      <c r="V41" s="31">
        <v>169827</v>
      </c>
      <c r="W41" s="30">
        <v>86031.389900000009</v>
      </c>
    </row>
    <row r="42" spans="1:23" ht="15" hidden="1" x14ac:dyDescent="0.2">
      <c r="A42" s="20">
        <v>347494353</v>
      </c>
      <c r="B42" s="19" t="s">
        <v>15</v>
      </c>
      <c r="C42" s="19" t="s">
        <v>16</v>
      </c>
      <c r="D42" s="19" t="s">
        <v>162</v>
      </c>
      <c r="E42" s="19" t="s">
        <v>19</v>
      </c>
      <c r="F42" s="19" t="s">
        <v>21</v>
      </c>
      <c r="G42" s="19" t="s">
        <v>25</v>
      </c>
      <c r="H42" s="19"/>
      <c r="I42" s="25"/>
      <c r="J42" s="30">
        <v>16285</v>
      </c>
      <c r="K42" s="30">
        <v>13675</v>
      </c>
      <c r="L42" s="30">
        <v>17265</v>
      </c>
      <c r="M42" s="30">
        <v>17565</v>
      </c>
      <c r="N42" s="30">
        <v>33235</v>
      </c>
      <c r="O42" s="30">
        <v>39485</v>
      </c>
      <c r="P42" s="30">
        <v>49390</v>
      </c>
      <c r="Q42" s="30">
        <v>36805</v>
      </c>
      <c r="R42" s="30">
        <v>42660</v>
      </c>
      <c r="S42" s="30">
        <v>17700</v>
      </c>
      <c r="T42" s="30">
        <v>22860</v>
      </c>
      <c r="U42" s="30">
        <v>15165</v>
      </c>
      <c r="V42" s="31">
        <v>322090</v>
      </c>
      <c r="W42" s="30">
        <v>158347.18990000003</v>
      </c>
    </row>
    <row r="43" spans="1:23" ht="15" x14ac:dyDescent="0.2">
      <c r="A43" s="20">
        <v>340222162</v>
      </c>
      <c r="B43" s="19" t="s">
        <v>15</v>
      </c>
      <c r="C43" s="19" t="s">
        <v>16</v>
      </c>
      <c r="D43" s="19" t="s">
        <v>28</v>
      </c>
      <c r="E43" s="19" t="s">
        <v>19</v>
      </c>
      <c r="F43" s="19" t="s">
        <v>20</v>
      </c>
      <c r="G43" s="19" t="s">
        <v>18</v>
      </c>
      <c r="H43" s="19"/>
      <c r="I43" s="25"/>
      <c r="J43" s="30">
        <v>1868</v>
      </c>
      <c r="K43" s="30">
        <v>1693.27</v>
      </c>
      <c r="L43" s="30">
        <v>1614.9</v>
      </c>
      <c r="M43" s="30">
        <v>1507.72</v>
      </c>
      <c r="N43" s="30">
        <v>1282.3399999999999</v>
      </c>
      <c r="O43" s="30">
        <v>1072.5</v>
      </c>
      <c r="P43" s="30">
        <v>1158.48</v>
      </c>
      <c r="Q43" s="30">
        <v>1194.07</v>
      </c>
      <c r="R43" s="30">
        <v>1292.3</v>
      </c>
      <c r="S43" s="30">
        <v>1335.38</v>
      </c>
      <c r="T43" s="30">
        <v>1799.5</v>
      </c>
      <c r="U43" s="30">
        <v>1859.49</v>
      </c>
      <c r="V43" s="31">
        <v>17677.95</v>
      </c>
      <c r="W43" s="30">
        <v>9262.3700000000008</v>
      </c>
    </row>
    <row r="44" spans="1:23" ht="15" x14ac:dyDescent="0.2">
      <c r="A44" s="20">
        <v>340476416</v>
      </c>
      <c r="B44" s="19" t="s">
        <v>15</v>
      </c>
      <c r="C44" s="19" t="s">
        <v>16</v>
      </c>
      <c r="D44" s="19" t="s">
        <v>70</v>
      </c>
      <c r="E44" s="19" t="s">
        <v>19</v>
      </c>
      <c r="F44" s="19" t="s">
        <v>20</v>
      </c>
      <c r="G44" s="19" t="s">
        <v>18</v>
      </c>
      <c r="H44" s="19"/>
      <c r="I44" s="25"/>
      <c r="J44" s="30">
        <v>672.75</v>
      </c>
      <c r="K44" s="30">
        <v>620.24</v>
      </c>
      <c r="L44" s="30">
        <v>693.61</v>
      </c>
      <c r="M44" s="30">
        <v>725.07</v>
      </c>
      <c r="N44" s="30">
        <v>749.25</v>
      </c>
      <c r="O44" s="30">
        <v>725.59</v>
      </c>
      <c r="P44" s="30">
        <v>758.39</v>
      </c>
      <c r="Q44" s="30">
        <v>838.82</v>
      </c>
      <c r="R44" s="30">
        <v>807.79</v>
      </c>
      <c r="S44" s="30">
        <v>829.36</v>
      </c>
      <c r="T44" s="30">
        <v>799.65</v>
      </c>
      <c r="U44" s="30">
        <v>819.17</v>
      </c>
      <c r="V44" s="31">
        <v>9039.69</v>
      </c>
      <c r="W44" s="30">
        <v>4739.68</v>
      </c>
    </row>
    <row r="45" spans="1:23" ht="15" x14ac:dyDescent="0.2">
      <c r="A45" s="20">
        <v>340476458</v>
      </c>
      <c r="B45" s="19" t="s">
        <v>15</v>
      </c>
      <c r="C45" s="19" t="s">
        <v>16</v>
      </c>
      <c r="D45" s="19" t="s">
        <v>70</v>
      </c>
      <c r="E45" s="19" t="s">
        <v>19</v>
      </c>
      <c r="F45" s="19" t="s">
        <v>20</v>
      </c>
      <c r="G45" s="19" t="s">
        <v>18</v>
      </c>
      <c r="H45" s="19"/>
      <c r="I45" s="25"/>
      <c r="J45" s="30">
        <v>464.12</v>
      </c>
      <c r="K45" s="30">
        <v>438</v>
      </c>
      <c r="L45" s="30">
        <v>480.72</v>
      </c>
      <c r="M45" s="30">
        <v>465.21</v>
      </c>
      <c r="N45" s="30">
        <v>505.68</v>
      </c>
      <c r="O45" s="30">
        <v>497.77</v>
      </c>
      <c r="P45" s="30">
        <v>544.27</v>
      </c>
      <c r="Q45" s="30">
        <v>545.29</v>
      </c>
      <c r="R45" s="30">
        <v>527.80999999999995</v>
      </c>
      <c r="S45" s="30">
        <v>547.23</v>
      </c>
      <c r="T45" s="30">
        <v>555.23</v>
      </c>
      <c r="U45" s="30">
        <v>573.74</v>
      </c>
      <c r="V45" s="31">
        <v>6145.07</v>
      </c>
      <c r="W45" s="30">
        <v>3221.8700000000003</v>
      </c>
    </row>
    <row r="46" spans="1:23" ht="15" x14ac:dyDescent="0.2">
      <c r="A46" s="20">
        <v>340524895</v>
      </c>
      <c r="B46" s="19" t="s">
        <v>15</v>
      </c>
      <c r="C46" s="19" t="s">
        <v>16</v>
      </c>
      <c r="D46" s="19" t="s">
        <v>70</v>
      </c>
      <c r="E46" s="19" t="s">
        <v>19</v>
      </c>
      <c r="F46" s="19" t="s">
        <v>20</v>
      </c>
      <c r="G46" s="19" t="s">
        <v>18</v>
      </c>
      <c r="H46" s="19"/>
      <c r="I46" s="25"/>
      <c r="J46" s="30">
        <v>666.41</v>
      </c>
      <c r="K46" s="30">
        <v>573.89</v>
      </c>
      <c r="L46" s="30">
        <v>614.05999999999995</v>
      </c>
      <c r="M46" s="30">
        <v>599.55999999999995</v>
      </c>
      <c r="N46" s="30">
        <v>619.54999999999995</v>
      </c>
      <c r="O46" s="30">
        <v>643.55999999999995</v>
      </c>
      <c r="P46" s="30">
        <v>674.1</v>
      </c>
      <c r="Q46" s="30">
        <v>674.09</v>
      </c>
      <c r="R46" s="30">
        <v>634.49</v>
      </c>
      <c r="S46" s="30">
        <v>623.75</v>
      </c>
      <c r="T46" s="30">
        <v>612.96</v>
      </c>
      <c r="U46" s="30">
        <v>671.94</v>
      </c>
      <c r="V46" s="31">
        <v>7608.3600000000006</v>
      </c>
      <c r="W46" s="30">
        <v>3888.0600000000004</v>
      </c>
    </row>
    <row r="47" spans="1:23" ht="15" x14ac:dyDescent="0.2">
      <c r="A47" s="20">
        <v>340535548</v>
      </c>
      <c r="B47" s="19" t="s">
        <v>15</v>
      </c>
      <c r="C47" s="19" t="s">
        <v>16</v>
      </c>
      <c r="D47" s="19" t="s">
        <v>117</v>
      </c>
      <c r="E47" s="19" t="s">
        <v>19</v>
      </c>
      <c r="F47" s="19" t="s">
        <v>20</v>
      </c>
      <c r="G47" s="19" t="s">
        <v>18</v>
      </c>
      <c r="H47" s="19"/>
      <c r="I47" s="25"/>
      <c r="J47" s="30">
        <v>2622.86</v>
      </c>
      <c r="K47" s="30">
        <v>2064.37</v>
      </c>
      <c r="L47" s="30">
        <v>2193.4499999999998</v>
      </c>
      <c r="M47" s="30">
        <v>2069.14</v>
      </c>
      <c r="N47" s="30">
        <v>2138.11</v>
      </c>
      <c r="O47" s="30">
        <v>1763.44</v>
      </c>
      <c r="P47" s="30">
        <v>1742.88</v>
      </c>
      <c r="Q47" s="30">
        <v>415.76</v>
      </c>
      <c r="R47" s="30">
        <v>808.66</v>
      </c>
      <c r="S47" s="30">
        <v>1560.82</v>
      </c>
      <c r="T47" s="30">
        <v>1830.43</v>
      </c>
      <c r="U47" s="30">
        <v>2662.9</v>
      </c>
      <c r="V47" s="31">
        <v>21872.820000000003</v>
      </c>
      <c r="W47" s="30">
        <v>11173.070000000002</v>
      </c>
    </row>
    <row r="48" spans="1:23" ht="15" x14ac:dyDescent="0.2">
      <c r="A48" s="20">
        <v>340542172</v>
      </c>
      <c r="B48" s="19" t="s">
        <v>15</v>
      </c>
      <c r="C48" s="19" t="s">
        <v>16</v>
      </c>
      <c r="D48" s="19" t="s">
        <v>70</v>
      </c>
      <c r="E48" s="19" t="s">
        <v>19</v>
      </c>
      <c r="F48" s="19" t="s">
        <v>20</v>
      </c>
      <c r="G48" s="19" t="s">
        <v>18</v>
      </c>
      <c r="H48" s="19"/>
      <c r="I48" s="25"/>
      <c r="J48" s="30">
        <v>232.55</v>
      </c>
      <c r="K48" s="30">
        <v>217.5</v>
      </c>
      <c r="L48" s="30">
        <v>227.11</v>
      </c>
      <c r="M48" s="30">
        <v>216.92</v>
      </c>
      <c r="N48" s="30">
        <v>225.89</v>
      </c>
      <c r="O48" s="30">
        <v>220.18</v>
      </c>
      <c r="P48" s="30">
        <v>228.14</v>
      </c>
      <c r="Q48" s="30">
        <v>228.3</v>
      </c>
      <c r="R48" s="30">
        <v>220.74</v>
      </c>
      <c r="S48" s="30">
        <v>228.1</v>
      </c>
      <c r="T48" s="30">
        <v>250.17</v>
      </c>
      <c r="U48" s="30">
        <v>261.89</v>
      </c>
      <c r="V48" s="31">
        <v>2757.49</v>
      </c>
      <c r="W48" s="30">
        <v>1445.4499999999998</v>
      </c>
    </row>
    <row r="49" spans="1:23" ht="15" x14ac:dyDescent="0.2">
      <c r="A49" s="20">
        <v>340544597</v>
      </c>
      <c r="B49" s="19" t="s">
        <v>15</v>
      </c>
      <c r="C49" s="19" t="s">
        <v>16</v>
      </c>
      <c r="D49" s="19" t="s">
        <v>128</v>
      </c>
      <c r="E49" s="19" t="s">
        <v>19</v>
      </c>
      <c r="F49" s="19" t="s">
        <v>20</v>
      </c>
      <c r="G49" s="19" t="s">
        <v>18</v>
      </c>
      <c r="H49" s="19"/>
      <c r="I49" s="25"/>
      <c r="J49" s="30">
        <v>201.93</v>
      </c>
      <c r="K49" s="30">
        <v>189.61</v>
      </c>
      <c r="L49" s="30">
        <v>200.57</v>
      </c>
      <c r="M49" s="30">
        <v>193.12</v>
      </c>
      <c r="N49" s="30">
        <v>200.52</v>
      </c>
      <c r="O49" s="30">
        <v>194.73</v>
      </c>
      <c r="P49" s="30">
        <v>201.01</v>
      </c>
      <c r="Q49" s="30">
        <v>200.92</v>
      </c>
      <c r="R49" s="30">
        <v>202.06</v>
      </c>
      <c r="S49" s="30">
        <v>210.28</v>
      </c>
      <c r="T49" s="30">
        <v>228.74</v>
      </c>
      <c r="U49" s="30">
        <v>240.38</v>
      </c>
      <c r="V49" s="31">
        <v>2463.87</v>
      </c>
      <c r="W49" s="30">
        <v>1259.18</v>
      </c>
    </row>
    <row r="50" spans="1:23" ht="15" x14ac:dyDescent="0.2">
      <c r="A50" s="20">
        <v>340546805</v>
      </c>
      <c r="B50" s="19" t="s">
        <v>15</v>
      </c>
      <c r="C50" s="19" t="s">
        <v>16</v>
      </c>
      <c r="D50" s="19" t="s">
        <v>118</v>
      </c>
      <c r="E50" s="19" t="s">
        <v>19</v>
      </c>
      <c r="F50" s="19" t="s">
        <v>20</v>
      </c>
      <c r="G50" s="19" t="s">
        <v>18</v>
      </c>
      <c r="H50" s="19"/>
      <c r="I50" s="25"/>
      <c r="J50" s="30">
        <v>443.19</v>
      </c>
      <c r="K50" s="30">
        <v>408.03</v>
      </c>
      <c r="L50" s="30">
        <v>435.44</v>
      </c>
      <c r="M50" s="30">
        <v>414.78</v>
      </c>
      <c r="N50" s="30">
        <v>428.6</v>
      </c>
      <c r="O50" s="30">
        <v>410.94</v>
      </c>
      <c r="P50" s="30">
        <v>423.9</v>
      </c>
      <c r="Q50" s="30">
        <v>425.49</v>
      </c>
      <c r="R50" s="30">
        <v>408.28</v>
      </c>
      <c r="S50" s="30">
        <v>415.68</v>
      </c>
      <c r="T50" s="30">
        <v>406.62</v>
      </c>
      <c r="U50" s="30">
        <v>438.18</v>
      </c>
      <c r="V50" s="31">
        <v>5059.13</v>
      </c>
      <c r="W50" s="30">
        <v>2651.7900000000004</v>
      </c>
    </row>
    <row r="51" spans="1:23" ht="15" x14ac:dyDescent="0.2">
      <c r="A51" s="20">
        <v>340547005</v>
      </c>
      <c r="B51" s="19" t="s">
        <v>15</v>
      </c>
      <c r="C51" s="19" t="s">
        <v>16</v>
      </c>
      <c r="D51" s="19" t="s">
        <v>132</v>
      </c>
      <c r="E51" s="19" t="s">
        <v>19</v>
      </c>
      <c r="F51" s="19" t="s">
        <v>20</v>
      </c>
      <c r="G51" s="19" t="s">
        <v>18</v>
      </c>
      <c r="H51" s="19"/>
      <c r="I51" s="25"/>
      <c r="J51" s="30">
        <v>959.59</v>
      </c>
      <c r="K51" s="30">
        <v>768.18</v>
      </c>
      <c r="L51" s="30">
        <v>816.16</v>
      </c>
      <c r="M51" s="30">
        <v>692.13</v>
      </c>
      <c r="N51" s="30">
        <v>708</v>
      </c>
      <c r="O51" s="30">
        <v>630.86</v>
      </c>
      <c r="P51" s="30">
        <v>645.65</v>
      </c>
      <c r="Q51" s="30">
        <v>645.98</v>
      </c>
      <c r="R51" s="30">
        <v>625.14</v>
      </c>
      <c r="S51" s="30">
        <v>776.1</v>
      </c>
      <c r="T51" s="30">
        <v>788.13</v>
      </c>
      <c r="U51" s="30">
        <v>816.62</v>
      </c>
      <c r="V51" s="31">
        <v>8872.5400000000009</v>
      </c>
      <c r="W51" s="30">
        <v>4532.920000000001</v>
      </c>
    </row>
    <row r="52" spans="1:23" ht="15" x14ac:dyDescent="0.2">
      <c r="A52" s="20">
        <v>340548649</v>
      </c>
      <c r="B52" s="19" t="s">
        <v>15</v>
      </c>
      <c r="C52" s="19" t="s">
        <v>16</v>
      </c>
      <c r="D52" s="19" t="s">
        <v>118</v>
      </c>
      <c r="E52" s="19" t="s">
        <v>19</v>
      </c>
      <c r="F52" s="19" t="s">
        <v>20</v>
      </c>
      <c r="G52" s="19" t="s">
        <v>18</v>
      </c>
      <c r="H52" s="19"/>
      <c r="I52" s="25"/>
      <c r="J52" s="30">
        <v>163.77000000000001</v>
      </c>
      <c r="K52" s="30">
        <v>152.9</v>
      </c>
      <c r="L52" s="30">
        <v>150.27000000000001</v>
      </c>
      <c r="M52" s="30">
        <v>143.53</v>
      </c>
      <c r="N52" s="30">
        <v>138.63999999999999</v>
      </c>
      <c r="O52" s="30">
        <v>130.9</v>
      </c>
      <c r="P52" s="30">
        <v>130.41999999999999</v>
      </c>
      <c r="Q52" s="30">
        <v>129.55000000000001</v>
      </c>
      <c r="R52" s="30">
        <v>121.87</v>
      </c>
      <c r="S52" s="30">
        <v>126.1</v>
      </c>
      <c r="T52" s="30">
        <v>126.88</v>
      </c>
      <c r="U52" s="30">
        <v>130.88</v>
      </c>
      <c r="V52" s="31">
        <v>1645.71</v>
      </c>
      <c r="W52" s="30">
        <v>862.34</v>
      </c>
    </row>
    <row r="53" spans="1:23" ht="15" x14ac:dyDescent="0.2">
      <c r="A53" s="20">
        <v>340552687</v>
      </c>
      <c r="B53" s="19" t="s">
        <v>15</v>
      </c>
      <c r="C53" s="19" t="s">
        <v>16</v>
      </c>
      <c r="D53" s="19" t="s">
        <v>132</v>
      </c>
      <c r="E53" s="19" t="s">
        <v>19</v>
      </c>
      <c r="F53" s="19" t="s">
        <v>20</v>
      </c>
      <c r="G53" s="19" t="s">
        <v>18</v>
      </c>
      <c r="H53" s="19"/>
      <c r="I53" s="25"/>
      <c r="J53" s="30">
        <v>452.47</v>
      </c>
      <c r="K53" s="30">
        <v>404.38</v>
      </c>
      <c r="L53" s="30">
        <v>430.98</v>
      </c>
      <c r="M53" s="30">
        <v>416.71</v>
      </c>
      <c r="N53" s="30">
        <v>398.48</v>
      </c>
      <c r="O53" s="30">
        <v>336.42</v>
      </c>
      <c r="P53" s="30">
        <v>370.66</v>
      </c>
      <c r="Q53" s="30">
        <v>389.62</v>
      </c>
      <c r="R53" s="30">
        <v>377.07</v>
      </c>
      <c r="S53" s="30">
        <v>389.64</v>
      </c>
      <c r="T53" s="30">
        <v>377.4</v>
      </c>
      <c r="U53" s="30">
        <v>394.58</v>
      </c>
      <c r="V53" s="31">
        <v>4738.41</v>
      </c>
      <c r="W53" s="30">
        <v>2421.1900000000005</v>
      </c>
    </row>
    <row r="54" spans="1:23" ht="15" x14ac:dyDescent="0.2">
      <c r="A54" s="20">
        <v>340553000</v>
      </c>
      <c r="B54" s="19" t="s">
        <v>15</v>
      </c>
      <c r="C54" s="19" t="s">
        <v>16</v>
      </c>
      <c r="D54" s="19" t="s">
        <v>132</v>
      </c>
      <c r="E54" s="19" t="s">
        <v>19</v>
      </c>
      <c r="F54" s="19" t="s">
        <v>20</v>
      </c>
      <c r="G54" s="19" t="s">
        <v>18</v>
      </c>
      <c r="H54" s="19"/>
      <c r="I54" s="25"/>
      <c r="J54" s="30">
        <v>260.25</v>
      </c>
      <c r="K54" s="30">
        <v>240.86</v>
      </c>
      <c r="L54" s="30">
        <v>231.59</v>
      </c>
      <c r="M54" s="30">
        <v>216.81</v>
      </c>
      <c r="N54" s="30">
        <v>205.38</v>
      </c>
      <c r="O54" s="30">
        <v>187.35</v>
      </c>
      <c r="P54" s="30">
        <v>197.98</v>
      </c>
      <c r="Q54" s="30">
        <v>202.82</v>
      </c>
      <c r="R54" s="30">
        <v>223.67</v>
      </c>
      <c r="S54" s="30">
        <v>231.13</v>
      </c>
      <c r="T54" s="30">
        <v>223.47</v>
      </c>
      <c r="U54" s="30">
        <v>230.89</v>
      </c>
      <c r="V54" s="31">
        <v>2652.1999999999994</v>
      </c>
      <c r="W54" s="30">
        <v>1355.1399999999999</v>
      </c>
    </row>
    <row r="55" spans="1:23" ht="15" x14ac:dyDescent="0.2">
      <c r="A55" s="20">
        <v>340557859</v>
      </c>
      <c r="B55" s="19" t="s">
        <v>15</v>
      </c>
      <c r="C55" s="19" t="s">
        <v>16</v>
      </c>
      <c r="D55" s="19" t="s">
        <v>70</v>
      </c>
      <c r="E55" s="19" t="s">
        <v>19</v>
      </c>
      <c r="F55" s="19" t="s">
        <v>20</v>
      </c>
      <c r="G55" s="19" t="s">
        <v>18</v>
      </c>
      <c r="H55" s="19"/>
      <c r="I55" s="25"/>
      <c r="J55" s="30">
        <v>335.61</v>
      </c>
      <c r="K55" s="30">
        <v>280.83999999999997</v>
      </c>
      <c r="L55" s="30">
        <v>298.45999999999998</v>
      </c>
      <c r="M55" s="30">
        <v>273.04000000000002</v>
      </c>
      <c r="N55" s="30">
        <v>282.14</v>
      </c>
      <c r="O55" s="30">
        <v>265.05</v>
      </c>
      <c r="P55" s="30">
        <v>274.04000000000002</v>
      </c>
      <c r="Q55" s="30">
        <v>328.23</v>
      </c>
      <c r="R55" s="30">
        <v>337.17</v>
      </c>
      <c r="S55" s="30">
        <v>383.27</v>
      </c>
      <c r="T55" s="30">
        <v>371.97</v>
      </c>
      <c r="U55" s="30">
        <v>388.75</v>
      </c>
      <c r="V55" s="31">
        <v>3818.5699999999997</v>
      </c>
      <c r="W55" s="30">
        <v>2001.52</v>
      </c>
    </row>
    <row r="56" spans="1:23" ht="15" x14ac:dyDescent="0.2">
      <c r="A56" s="20">
        <v>340558773</v>
      </c>
      <c r="B56" s="19" t="s">
        <v>15</v>
      </c>
      <c r="C56" s="19" t="s">
        <v>16</v>
      </c>
      <c r="D56" s="19" t="s">
        <v>138</v>
      </c>
      <c r="E56" s="19" t="s">
        <v>19</v>
      </c>
      <c r="F56" s="19" t="s">
        <v>20</v>
      </c>
      <c r="G56" s="19" t="s">
        <v>18</v>
      </c>
      <c r="H56" s="19"/>
      <c r="I56" s="25"/>
      <c r="J56" s="30">
        <v>1385.6</v>
      </c>
      <c r="K56" s="30">
        <v>1077.82</v>
      </c>
      <c r="L56" s="30">
        <v>1114.54</v>
      </c>
      <c r="M56" s="30">
        <v>857.38</v>
      </c>
      <c r="N56" s="30">
        <v>802.84</v>
      </c>
      <c r="O56" s="30">
        <v>777.16</v>
      </c>
      <c r="P56" s="30">
        <v>815.91</v>
      </c>
      <c r="Q56" s="30">
        <v>1199.4100000000001</v>
      </c>
      <c r="R56" s="30">
        <v>1231.81</v>
      </c>
      <c r="S56" s="30">
        <v>1514.23</v>
      </c>
      <c r="T56" s="30">
        <v>1518.08</v>
      </c>
      <c r="U56" s="30">
        <v>2058.7600000000002</v>
      </c>
      <c r="V56" s="31">
        <v>14353.539999999999</v>
      </c>
      <c r="W56" s="30">
        <v>7334.24</v>
      </c>
    </row>
    <row r="57" spans="1:23" ht="15" x14ac:dyDescent="0.2">
      <c r="A57" s="20">
        <v>340559009</v>
      </c>
      <c r="B57" s="19" t="s">
        <v>15</v>
      </c>
      <c r="C57" s="19" t="s">
        <v>16</v>
      </c>
      <c r="D57" s="19" t="s">
        <v>139</v>
      </c>
      <c r="E57" s="19" t="s">
        <v>19</v>
      </c>
      <c r="F57" s="19" t="s">
        <v>20</v>
      </c>
      <c r="G57" s="19" t="s">
        <v>25</v>
      </c>
      <c r="H57" s="19"/>
      <c r="I57" s="25"/>
      <c r="J57" s="30">
        <v>2842</v>
      </c>
      <c r="K57" s="30">
        <v>2515.37</v>
      </c>
      <c r="L57" s="30">
        <v>2490.62</v>
      </c>
      <c r="M57" s="30">
        <v>2204.58</v>
      </c>
      <c r="N57" s="30">
        <v>2022.37</v>
      </c>
      <c r="O57" s="30">
        <v>1300.56</v>
      </c>
      <c r="P57" s="30">
        <v>1698.62</v>
      </c>
      <c r="Q57" s="30">
        <v>2081.69</v>
      </c>
      <c r="R57" s="30">
        <v>2185.8000000000002</v>
      </c>
      <c r="S57" s="30">
        <v>2394.34</v>
      </c>
      <c r="T57" s="30">
        <v>2561.96</v>
      </c>
      <c r="U57" s="30">
        <v>2688.03</v>
      </c>
      <c r="V57" s="31">
        <v>26985.939999999995</v>
      </c>
      <c r="W57" s="30">
        <v>13787.51</v>
      </c>
    </row>
    <row r="58" spans="1:23" ht="15" x14ac:dyDescent="0.2">
      <c r="A58" s="20">
        <v>340562359</v>
      </c>
      <c r="B58" s="19" t="s">
        <v>15</v>
      </c>
      <c r="C58" s="19" t="s">
        <v>16</v>
      </c>
      <c r="D58" s="19" t="s">
        <v>70</v>
      </c>
      <c r="E58" s="19" t="s">
        <v>19</v>
      </c>
      <c r="F58" s="19" t="s">
        <v>20</v>
      </c>
      <c r="G58" s="19" t="s">
        <v>18</v>
      </c>
      <c r="H58" s="19"/>
      <c r="I58" s="25"/>
      <c r="J58" s="30">
        <v>242.06</v>
      </c>
      <c r="K58" s="30">
        <v>225.09</v>
      </c>
      <c r="L58" s="30">
        <v>240.12</v>
      </c>
      <c r="M58" s="30">
        <v>232.03</v>
      </c>
      <c r="N58" s="30">
        <v>240.79</v>
      </c>
      <c r="O58" s="30">
        <v>234.09</v>
      </c>
      <c r="P58" s="30">
        <v>243.93</v>
      </c>
      <c r="Q58" s="30">
        <v>246.1</v>
      </c>
      <c r="R58" s="30">
        <v>225.93</v>
      </c>
      <c r="S58" s="30">
        <v>232.05</v>
      </c>
      <c r="T58" s="30">
        <v>235.66</v>
      </c>
      <c r="U58" s="30">
        <v>251.16</v>
      </c>
      <c r="V58" s="31">
        <v>2849.0099999999998</v>
      </c>
      <c r="W58" s="30">
        <v>1493.41</v>
      </c>
    </row>
    <row r="59" spans="1:23" ht="15" x14ac:dyDescent="0.2">
      <c r="A59" s="20">
        <v>340564235</v>
      </c>
      <c r="B59" s="19" t="s">
        <v>15</v>
      </c>
      <c r="C59" s="19" t="s">
        <v>16</v>
      </c>
      <c r="D59" s="19" t="s">
        <v>70</v>
      </c>
      <c r="E59" s="19" t="s">
        <v>19</v>
      </c>
      <c r="F59" s="19" t="s">
        <v>20</v>
      </c>
      <c r="G59" s="19" t="s">
        <v>18</v>
      </c>
      <c r="H59" s="19"/>
      <c r="I59" s="25"/>
      <c r="J59" s="30">
        <v>329.09</v>
      </c>
      <c r="K59" s="30">
        <v>356.28</v>
      </c>
      <c r="L59" s="30">
        <v>378.4</v>
      </c>
      <c r="M59" s="30">
        <v>350.15</v>
      </c>
      <c r="N59" s="30">
        <v>362.85</v>
      </c>
      <c r="O59" s="30">
        <v>381</v>
      </c>
      <c r="P59" s="30">
        <v>393.67</v>
      </c>
      <c r="Q59" s="30">
        <v>393.27</v>
      </c>
      <c r="R59" s="30">
        <v>381.16</v>
      </c>
      <c r="S59" s="30">
        <v>394.76</v>
      </c>
      <c r="T59" s="30">
        <v>388.47</v>
      </c>
      <c r="U59" s="30">
        <v>416.94</v>
      </c>
      <c r="V59" s="31">
        <v>4526.04</v>
      </c>
      <c r="W59" s="30">
        <v>2313.3700000000003</v>
      </c>
    </row>
    <row r="60" spans="1:23" ht="15" x14ac:dyDescent="0.2">
      <c r="A60" s="20">
        <v>340572472</v>
      </c>
      <c r="B60" s="19" t="s">
        <v>15</v>
      </c>
      <c r="C60" s="19" t="s">
        <v>16</v>
      </c>
      <c r="D60" s="19" t="s">
        <v>128</v>
      </c>
      <c r="E60" s="19" t="s">
        <v>19</v>
      </c>
      <c r="F60" s="19" t="s">
        <v>20</v>
      </c>
      <c r="G60" s="19" t="s">
        <v>18</v>
      </c>
      <c r="H60" s="19"/>
      <c r="I60" s="25"/>
      <c r="J60" s="30">
        <v>302.77</v>
      </c>
      <c r="K60" s="30">
        <v>281.3</v>
      </c>
      <c r="L60" s="30">
        <v>296.55</v>
      </c>
      <c r="M60" s="30">
        <v>284.77</v>
      </c>
      <c r="N60" s="30">
        <v>293.39999999999998</v>
      </c>
      <c r="O60" s="30">
        <v>282.93</v>
      </c>
      <c r="P60" s="30">
        <v>295.91000000000003</v>
      </c>
      <c r="Q60" s="30">
        <v>298.83</v>
      </c>
      <c r="R60" s="30">
        <v>282.31</v>
      </c>
      <c r="S60" s="30">
        <v>291.20999999999998</v>
      </c>
      <c r="T60" s="30">
        <v>302.14</v>
      </c>
      <c r="U60" s="30">
        <v>318.61</v>
      </c>
      <c r="V60" s="31">
        <v>3530.73</v>
      </c>
      <c r="W60" s="30">
        <v>1850.7300000000002</v>
      </c>
    </row>
    <row r="61" spans="1:23" ht="15" x14ac:dyDescent="0.2">
      <c r="A61" s="20">
        <v>340573170</v>
      </c>
      <c r="B61" s="19" t="s">
        <v>15</v>
      </c>
      <c r="C61" s="19" t="s">
        <v>16</v>
      </c>
      <c r="D61" s="19" t="s">
        <v>132</v>
      </c>
      <c r="E61" s="19" t="s">
        <v>19</v>
      </c>
      <c r="F61" s="19" t="s">
        <v>20</v>
      </c>
      <c r="G61" s="19" t="s">
        <v>18</v>
      </c>
      <c r="H61" s="19"/>
      <c r="I61" s="25"/>
      <c r="J61" s="30">
        <v>2103.73</v>
      </c>
      <c r="K61" s="30">
        <v>1920</v>
      </c>
      <c r="L61" s="30">
        <v>1833.87</v>
      </c>
      <c r="M61" s="30">
        <v>1774.71</v>
      </c>
      <c r="N61" s="30">
        <v>1616.3</v>
      </c>
      <c r="O61" s="30">
        <v>1478.03</v>
      </c>
      <c r="P61" s="30">
        <v>1527.92</v>
      </c>
      <c r="Q61" s="30">
        <v>1453.27</v>
      </c>
      <c r="R61" s="30">
        <v>731.25</v>
      </c>
      <c r="S61" s="30">
        <v>755.62</v>
      </c>
      <c r="T61" s="30">
        <v>872.45</v>
      </c>
      <c r="U61" s="30">
        <v>901.54</v>
      </c>
      <c r="V61" s="31">
        <v>16968.690000000002</v>
      </c>
      <c r="W61" s="30">
        <v>8667.4699999999993</v>
      </c>
    </row>
    <row r="62" spans="1:23" ht="15" x14ac:dyDescent="0.2">
      <c r="A62" s="20">
        <v>340573586</v>
      </c>
      <c r="B62" s="19" t="s">
        <v>15</v>
      </c>
      <c r="C62" s="19" t="s">
        <v>16</v>
      </c>
      <c r="D62" s="19" t="s">
        <v>128</v>
      </c>
      <c r="E62" s="19" t="s">
        <v>19</v>
      </c>
      <c r="F62" s="19" t="s">
        <v>20</v>
      </c>
      <c r="G62" s="19" t="s">
        <v>18</v>
      </c>
      <c r="H62" s="19"/>
      <c r="I62" s="25"/>
      <c r="J62" s="30">
        <v>358.27</v>
      </c>
      <c r="K62" s="30">
        <v>334.61</v>
      </c>
      <c r="L62" s="30">
        <v>354.07</v>
      </c>
      <c r="M62" s="30">
        <v>340.98</v>
      </c>
      <c r="N62" s="30">
        <v>352.84</v>
      </c>
      <c r="O62" s="30">
        <v>342.32</v>
      </c>
      <c r="P62" s="30">
        <v>356.69</v>
      </c>
      <c r="Q62" s="30">
        <v>359.48</v>
      </c>
      <c r="R62" s="30">
        <v>337.83</v>
      </c>
      <c r="S62" s="30">
        <v>347.01</v>
      </c>
      <c r="T62" s="30">
        <v>345.43</v>
      </c>
      <c r="U62" s="30">
        <v>362.69</v>
      </c>
      <c r="V62" s="31">
        <v>4192.22</v>
      </c>
      <c r="W62" s="30">
        <v>2197.5099999999998</v>
      </c>
    </row>
    <row r="63" spans="1:23" ht="15" x14ac:dyDescent="0.2">
      <c r="A63" s="20">
        <v>340574899</v>
      </c>
      <c r="B63" s="19" t="s">
        <v>15</v>
      </c>
      <c r="C63" s="19" t="s">
        <v>16</v>
      </c>
      <c r="D63" s="19" t="s">
        <v>148</v>
      </c>
      <c r="E63" s="19" t="s">
        <v>19</v>
      </c>
      <c r="F63" s="19" t="s">
        <v>20</v>
      </c>
      <c r="G63" s="19" t="s">
        <v>18</v>
      </c>
      <c r="H63" s="19"/>
      <c r="I63" s="25"/>
      <c r="J63" s="30">
        <v>1258.6099999999999</v>
      </c>
      <c r="K63" s="30">
        <v>986</v>
      </c>
      <c r="L63" s="30">
        <v>1036.56</v>
      </c>
      <c r="M63" s="30">
        <v>889.21</v>
      </c>
      <c r="N63" s="30">
        <v>917.33</v>
      </c>
      <c r="O63" s="30">
        <v>843.5</v>
      </c>
      <c r="P63" s="30">
        <v>872.95</v>
      </c>
      <c r="Q63" s="30">
        <v>892.31</v>
      </c>
      <c r="R63" s="30">
        <v>932.86</v>
      </c>
      <c r="S63" s="30">
        <v>1071.43</v>
      </c>
      <c r="T63" s="30">
        <v>1073.21</v>
      </c>
      <c r="U63" s="30">
        <v>1196.5999999999999</v>
      </c>
      <c r="V63" s="31">
        <v>11970.570000000002</v>
      </c>
      <c r="W63" s="30">
        <v>6115.9400000000005</v>
      </c>
    </row>
    <row r="64" spans="1:23" ht="15" x14ac:dyDescent="0.2">
      <c r="A64" s="20">
        <v>340576123</v>
      </c>
      <c r="B64" s="19" t="s">
        <v>15</v>
      </c>
      <c r="C64" s="19" t="s">
        <v>16</v>
      </c>
      <c r="D64" s="19" t="s">
        <v>132</v>
      </c>
      <c r="E64" s="19" t="s">
        <v>19</v>
      </c>
      <c r="F64" s="19" t="s">
        <v>20</v>
      </c>
      <c r="G64" s="19" t="s">
        <v>18</v>
      </c>
      <c r="H64" s="19"/>
      <c r="I64" s="25"/>
      <c r="J64" s="30">
        <v>2378.41</v>
      </c>
      <c r="K64" s="30">
        <v>2061.1799999999998</v>
      </c>
      <c r="L64" s="30">
        <v>2199.36</v>
      </c>
      <c r="M64" s="30">
        <v>2115.21</v>
      </c>
      <c r="N64" s="30">
        <v>2185.71</v>
      </c>
      <c r="O64" s="30">
        <v>2442.21</v>
      </c>
      <c r="P64" s="30">
        <v>2680.25</v>
      </c>
      <c r="Q64" s="30">
        <v>3791.72</v>
      </c>
      <c r="R64" s="30">
        <v>3506.69</v>
      </c>
      <c r="S64" s="30">
        <v>3403.7</v>
      </c>
      <c r="T64" s="30">
        <v>3210.32</v>
      </c>
      <c r="U64" s="30">
        <v>3144.6</v>
      </c>
      <c r="V64" s="31">
        <v>33119.360000000001</v>
      </c>
      <c r="W64" s="30">
        <v>16928.36</v>
      </c>
    </row>
    <row r="65" spans="1:24" ht="15" x14ac:dyDescent="0.2">
      <c r="A65" s="20">
        <v>340576487</v>
      </c>
      <c r="B65" s="19" t="s">
        <v>15</v>
      </c>
      <c r="C65" s="19" t="s">
        <v>16</v>
      </c>
      <c r="D65" s="19" t="s">
        <v>70</v>
      </c>
      <c r="E65" s="19" t="s">
        <v>19</v>
      </c>
      <c r="F65" s="19" t="s">
        <v>20</v>
      </c>
      <c r="G65" s="19" t="s">
        <v>18</v>
      </c>
      <c r="H65" s="19"/>
      <c r="I65" s="25"/>
      <c r="J65" s="30">
        <v>413.39</v>
      </c>
      <c r="K65" s="30">
        <v>386.83</v>
      </c>
      <c r="L65" s="30">
        <v>413.53</v>
      </c>
      <c r="M65" s="30">
        <v>400.29</v>
      </c>
      <c r="N65" s="30">
        <v>413.64</v>
      </c>
      <c r="O65" s="30">
        <v>419.13</v>
      </c>
      <c r="P65" s="30">
        <v>434.49</v>
      </c>
      <c r="Q65" s="30">
        <v>434.6</v>
      </c>
      <c r="R65" s="30">
        <v>432.16</v>
      </c>
      <c r="S65" s="30">
        <v>485.82</v>
      </c>
      <c r="T65" s="30">
        <v>470.21</v>
      </c>
      <c r="U65" s="30">
        <v>486.25</v>
      </c>
      <c r="V65" s="31">
        <v>5190.34</v>
      </c>
      <c r="W65" s="30">
        <v>2721.0399999999995</v>
      </c>
    </row>
    <row r="66" spans="1:24" ht="15" x14ac:dyDescent="0.2">
      <c r="A66" s="20">
        <v>340576790</v>
      </c>
      <c r="B66" s="19" t="s">
        <v>15</v>
      </c>
      <c r="C66" s="19" t="s">
        <v>16</v>
      </c>
      <c r="D66" s="19" t="s">
        <v>70</v>
      </c>
      <c r="E66" s="19" t="s">
        <v>19</v>
      </c>
      <c r="F66" s="19" t="s">
        <v>20</v>
      </c>
      <c r="G66" s="19" t="s">
        <v>18</v>
      </c>
      <c r="H66" s="19"/>
      <c r="I66" s="25"/>
      <c r="J66" s="30">
        <v>265.18</v>
      </c>
      <c r="K66" s="30">
        <v>249</v>
      </c>
      <c r="L66" s="30">
        <v>256.52999999999997</v>
      </c>
      <c r="M66" s="30">
        <v>248.26</v>
      </c>
      <c r="N66" s="30">
        <v>257.01</v>
      </c>
      <c r="O66" s="30">
        <v>248.88</v>
      </c>
      <c r="P66" s="30">
        <v>261.74</v>
      </c>
      <c r="Q66" s="30">
        <v>265.57</v>
      </c>
      <c r="R66" s="30">
        <v>276.08999999999997</v>
      </c>
      <c r="S66" s="30">
        <v>287.01</v>
      </c>
      <c r="T66" s="30">
        <v>301.89999999999998</v>
      </c>
      <c r="U66" s="30">
        <v>311.95999999999998</v>
      </c>
      <c r="V66" s="31">
        <v>3229.1300000000006</v>
      </c>
      <c r="W66" s="30">
        <v>1692.79</v>
      </c>
    </row>
    <row r="67" spans="1:24" ht="15" x14ac:dyDescent="0.2">
      <c r="A67" s="20">
        <v>340576905</v>
      </c>
      <c r="B67" s="19" t="s">
        <v>15</v>
      </c>
      <c r="C67" s="19" t="s">
        <v>16</v>
      </c>
      <c r="D67" s="19" t="s">
        <v>70</v>
      </c>
      <c r="E67" s="19" t="s">
        <v>19</v>
      </c>
      <c r="F67" s="19" t="s">
        <v>20</v>
      </c>
      <c r="G67" s="19" t="s">
        <v>18</v>
      </c>
      <c r="H67" s="19"/>
      <c r="I67" s="25"/>
      <c r="J67" s="30">
        <v>302.38</v>
      </c>
      <c r="K67" s="30">
        <v>271.11</v>
      </c>
      <c r="L67" s="30">
        <v>288.31</v>
      </c>
      <c r="M67" s="30">
        <v>277.82</v>
      </c>
      <c r="N67" s="30">
        <v>289</v>
      </c>
      <c r="O67" s="30">
        <v>284.20999999999998</v>
      </c>
      <c r="P67" s="30">
        <v>298.52</v>
      </c>
      <c r="Q67" s="30">
        <v>305.23</v>
      </c>
      <c r="R67" s="30">
        <v>584.76</v>
      </c>
      <c r="S67" s="30">
        <v>713</v>
      </c>
      <c r="T67" s="30">
        <v>232.74</v>
      </c>
      <c r="U67" s="30">
        <v>4.25</v>
      </c>
      <c r="V67" s="31">
        <v>3851.33</v>
      </c>
      <c r="W67" s="30">
        <v>2019.1</v>
      </c>
    </row>
    <row r="68" spans="1:24" ht="15" x14ac:dyDescent="0.2">
      <c r="A68" s="20">
        <v>340577207</v>
      </c>
      <c r="B68" s="19" t="s">
        <v>15</v>
      </c>
      <c r="C68" s="19" t="s">
        <v>16</v>
      </c>
      <c r="D68" s="19" t="s">
        <v>140</v>
      </c>
      <c r="E68" s="19" t="s">
        <v>19</v>
      </c>
      <c r="F68" s="19" t="s">
        <v>20</v>
      </c>
      <c r="G68" s="19" t="s">
        <v>18</v>
      </c>
      <c r="H68" s="19"/>
      <c r="I68" s="25"/>
      <c r="J68" s="30">
        <v>519.12</v>
      </c>
      <c r="K68" s="30">
        <v>486.25</v>
      </c>
      <c r="L68" s="30">
        <v>519.45000000000005</v>
      </c>
      <c r="M68" s="30">
        <v>502.28</v>
      </c>
      <c r="N68" s="30">
        <v>519.02</v>
      </c>
      <c r="O68" s="30">
        <v>502.58</v>
      </c>
      <c r="P68" s="30">
        <v>519.38</v>
      </c>
      <c r="Q68" s="30">
        <v>519.66999999999996</v>
      </c>
      <c r="R68" s="30">
        <v>502.87</v>
      </c>
      <c r="S68" s="30">
        <v>519.5</v>
      </c>
      <c r="T68" s="30">
        <v>502.7</v>
      </c>
      <c r="U68" s="30">
        <v>519.25</v>
      </c>
      <c r="V68" s="31">
        <v>6132.07</v>
      </c>
      <c r="W68" s="30">
        <v>3133.7799999999997</v>
      </c>
    </row>
    <row r="69" spans="1:24" ht="15" x14ac:dyDescent="0.2">
      <c r="A69" s="20">
        <v>340577280</v>
      </c>
      <c r="B69" s="19" t="s">
        <v>15</v>
      </c>
      <c r="C69" s="19" t="s">
        <v>16</v>
      </c>
      <c r="D69" s="19" t="s">
        <v>118</v>
      </c>
      <c r="E69" s="19" t="s">
        <v>19</v>
      </c>
      <c r="F69" s="19" t="s">
        <v>20</v>
      </c>
      <c r="G69" s="19" t="s">
        <v>18</v>
      </c>
      <c r="H69" s="19"/>
      <c r="I69" s="25"/>
      <c r="J69" s="30">
        <v>3</v>
      </c>
      <c r="K69" s="30">
        <v>4.26</v>
      </c>
      <c r="L69" s="30">
        <v>16.48</v>
      </c>
      <c r="M69" s="30">
        <v>18.16</v>
      </c>
      <c r="N69" s="30">
        <v>19.260000000000002</v>
      </c>
      <c r="O69" s="30">
        <v>19.09</v>
      </c>
      <c r="P69" s="30">
        <v>151.80000000000001</v>
      </c>
      <c r="Q69" s="30">
        <v>208.9</v>
      </c>
      <c r="R69" s="30">
        <v>229.85</v>
      </c>
      <c r="S69" s="30">
        <v>237.51</v>
      </c>
      <c r="T69" s="30">
        <v>248.22</v>
      </c>
      <c r="U69" s="30">
        <v>259.42</v>
      </c>
      <c r="V69" s="31">
        <v>1415.95</v>
      </c>
      <c r="W69" s="30">
        <v>743.59</v>
      </c>
    </row>
    <row r="70" spans="1:24" ht="15" x14ac:dyDescent="0.2">
      <c r="A70" s="20">
        <v>347116063</v>
      </c>
      <c r="B70" s="19" t="s">
        <v>15</v>
      </c>
      <c r="C70" s="19" t="s">
        <v>16</v>
      </c>
      <c r="D70" s="19" t="s">
        <v>137</v>
      </c>
      <c r="E70" s="19" t="s">
        <v>19</v>
      </c>
      <c r="F70" s="19" t="s">
        <v>20</v>
      </c>
      <c r="G70" s="19" t="s">
        <v>18</v>
      </c>
      <c r="H70" s="19"/>
      <c r="I70" s="25"/>
      <c r="J70" s="30">
        <v>1315.14</v>
      </c>
      <c r="K70" s="30">
        <v>1334.57</v>
      </c>
      <c r="L70" s="30">
        <v>1362.29</v>
      </c>
      <c r="M70" s="30">
        <v>1187.6099999999999</v>
      </c>
      <c r="N70" s="30">
        <v>1356.06</v>
      </c>
      <c r="O70" s="30">
        <v>1670.84</v>
      </c>
      <c r="P70" s="30">
        <v>1681.42</v>
      </c>
      <c r="Q70" s="30">
        <v>1586.68</v>
      </c>
      <c r="R70" s="30">
        <v>1482.49</v>
      </c>
      <c r="S70" s="30">
        <v>1437.31</v>
      </c>
      <c r="T70" s="30">
        <v>1377.09</v>
      </c>
      <c r="U70" s="30">
        <v>1389.57</v>
      </c>
      <c r="V70" s="31">
        <v>17181.07</v>
      </c>
      <c r="W70" s="30">
        <v>9007.9499999999989</v>
      </c>
    </row>
    <row r="71" spans="1:24" ht="15" x14ac:dyDescent="0.2">
      <c r="A71" s="20">
        <v>347402774</v>
      </c>
      <c r="B71" s="19" t="s">
        <v>15</v>
      </c>
      <c r="C71" s="19" t="s">
        <v>16</v>
      </c>
      <c r="D71" s="19" t="s">
        <v>161</v>
      </c>
      <c r="E71" s="19" t="s">
        <v>19</v>
      </c>
      <c r="F71" s="19" t="s">
        <v>20</v>
      </c>
      <c r="G71" s="19" t="s">
        <v>18</v>
      </c>
      <c r="H71" s="19"/>
      <c r="I71" s="25"/>
      <c r="J71" s="30">
        <v>61.22</v>
      </c>
      <c r="K71" s="30">
        <v>57.19</v>
      </c>
      <c r="L71" s="30">
        <v>55.11</v>
      </c>
      <c r="M71" s="30">
        <v>51.63</v>
      </c>
      <c r="N71" s="30">
        <v>49.03</v>
      </c>
      <c r="O71" s="30">
        <v>46.22</v>
      </c>
      <c r="P71" s="30">
        <v>47.58</v>
      </c>
      <c r="Q71" s="30">
        <v>47.53</v>
      </c>
      <c r="R71" s="30">
        <v>50.92</v>
      </c>
      <c r="S71" s="30">
        <v>53.63</v>
      </c>
      <c r="T71" s="30">
        <v>46.61</v>
      </c>
      <c r="U71" s="30">
        <v>46.5</v>
      </c>
      <c r="V71" s="31">
        <v>613.17000000000007</v>
      </c>
      <c r="W71" s="30">
        <v>321.31000000000006</v>
      </c>
    </row>
    <row r="72" spans="1:24" ht="15" x14ac:dyDescent="0.2">
      <c r="A72" s="20">
        <v>347407822</v>
      </c>
      <c r="B72" s="19" t="s">
        <v>15</v>
      </c>
      <c r="C72" s="19" t="s">
        <v>16</v>
      </c>
      <c r="D72" s="19" t="s">
        <v>161</v>
      </c>
      <c r="E72" s="19" t="s">
        <v>19</v>
      </c>
      <c r="F72" s="19" t="s">
        <v>20</v>
      </c>
      <c r="G72" s="19" t="s">
        <v>18</v>
      </c>
      <c r="H72" s="19"/>
      <c r="I72" s="25"/>
      <c r="J72" s="30">
        <v>37.65</v>
      </c>
      <c r="K72" s="30">
        <v>32.75</v>
      </c>
      <c r="L72" s="30">
        <v>33.76</v>
      </c>
      <c r="M72" s="30">
        <v>27.61</v>
      </c>
      <c r="N72" s="30">
        <v>28.22</v>
      </c>
      <c r="O72" s="30">
        <v>25.26</v>
      </c>
      <c r="P72" s="30">
        <v>26.72</v>
      </c>
      <c r="Q72" s="30">
        <v>28.5</v>
      </c>
      <c r="R72" s="30">
        <v>28.7</v>
      </c>
      <c r="S72" s="30">
        <v>33.46</v>
      </c>
      <c r="T72" s="30">
        <v>34.479999999999997</v>
      </c>
      <c r="U72" s="30">
        <v>46.5</v>
      </c>
      <c r="V72" s="31">
        <v>383.60999999999996</v>
      </c>
      <c r="W72" s="30">
        <v>201</v>
      </c>
    </row>
    <row r="74" spans="1:24" s="28" customFormat="1" ht="15" x14ac:dyDescent="0.25">
      <c r="I74" s="29" t="s">
        <v>218</v>
      </c>
      <c r="J74" s="30">
        <f>SUMIF($F$3:$F$72, "כן", J3:J72)</f>
        <v>320204</v>
      </c>
      <c r="K74" s="30">
        <f>SUMIF($F$3:$F$72, "כן", K3:K72)</f>
        <v>286891</v>
      </c>
      <c r="L74" s="30">
        <f t="shared" ref="L74:W74" si="0">SUMIF($F$3:$F$72, "כן", L3:L72)</f>
        <v>285410</v>
      </c>
      <c r="M74" s="30">
        <f t="shared" si="0"/>
        <v>258043</v>
      </c>
      <c r="N74" s="30">
        <f t="shared" si="0"/>
        <v>292789</v>
      </c>
      <c r="O74" s="30">
        <f t="shared" si="0"/>
        <v>298054</v>
      </c>
      <c r="P74" s="30">
        <f t="shared" si="0"/>
        <v>337714</v>
      </c>
      <c r="Q74" s="30">
        <f t="shared" si="0"/>
        <v>293224</v>
      </c>
      <c r="R74" s="30">
        <f t="shared" si="0"/>
        <v>323833</v>
      </c>
      <c r="S74" s="30">
        <f t="shared" si="0"/>
        <v>263856</v>
      </c>
      <c r="T74" s="30">
        <f t="shared" si="0"/>
        <v>315527</v>
      </c>
      <c r="U74" s="30">
        <f t="shared" si="0"/>
        <v>297701</v>
      </c>
      <c r="V74" s="30">
        <f t="shared" si="0"/>
        <v>3573246</v>
      </c>
      <c r="W74" s="102">
        <f t="shared" si="0"/>
        <v>1784311.1419999998</v>
      </c>
      <c r="X74" s="35" t="s">
        <v>220</v>
      </c>
    </row>
    <row r="75" spans="1:24" s="28" customFormat="1" ht="15" x14ac:dyDescent="0.25">
      <c r="I75" s="29" t="s">
        <v>219</v>
      </c>
      <c r="J75" s="30">
        <f>SUMIF($F$3:$F$72, "לא", J4:J73)</f>
        <v>21593.120000000003</v>
      </c>
      <c r="K75" s="30">
        <f>SUMIF($F$3:$F$72, "לא", K4:K73)</f>
        <v>18938.409999999996</v>
      </c>
      <c r="L75" s="30">
        <f t="shared" ref="L75:W75" si="1">SUMIF($F$3:$F$72, "לא", L4:L73)</f>
        <v>19661.969999999994</v>
      </c>
      <c r="M75" s="30">
        <f t="shared" si="1"/>
        <v>18188.7</v>
      </c>
      <c r="N75" s="30">
        <f t="shared" si="1"/>
        <v>18325.91</v>
      </c>
      <c r="O75" s="30">
        <f t="shared" si="1"/>
        <v>17304.799999999996</v>
      </c>
      <c r="P75" s="30">
        <f t="shared" si="1"/>
        <v>18498.940000000002</v>
      </c>
      <c r="Q75" s="30">
        <f t="shared" si="1"/>
        <v>19137.629999999997</v>
      </c>
      <c r="R75" s="30">
        <f t="shared" si="1"/>
        <v>18698.23</v>
      </c>
      <c r="S75" s="30">
        <f t="shared" si="1"/>
        <v>20493.05</v>
      </c>
      <c r="T75" s="30">
        <f t="shared" si="1"/>
        <v>20293.320000000003</v>
      </c>
      <c r="U75" s="30">
        <f t="shared" si="1"/>
        <v>22032.55</v>
      </c>
      <c r="V75" s="30">
        <f t="shared" si="1"/>
        <v>233166.62999999998</v>
      </c>
      <c r="W75" s="102">
        <f t="shared" si="1"/>
        <v>120081.30999999998</v>
      </c>
      <c r="X75" s="35" t="s">
        <v>221</v>
      </c>
    </row>
  </sheetData>
  <autoFilter ref="A2:W72" xr:uid="{7E6D7293-5DE0-4785-A082-A8CD4BC9A2EE}">
    <filterColumn colId="21">
      <customFilters>
        <customFilter operator="lessThan" val="40000"/>
      </customFilters>
    </filterColumn>
    <sortState xmlns:xlrd2="http://schemas.microsoft.com/office/spreadsheetml/2017/richdata2" ref="A3:W72">
      <sortCondition ref="F2:F72"/>
    </sortState>
  </autoFilter>
  <mergeCells count="1">
    <mergeCell ref="A1:I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30F2E-E113-4C54-AAD3-9CF4F4FCC358}">
  <sheetPr filterMode="1"/>
  <dimension ref="A1:L1491"/>
  <sheetViews>
    <sheetView rightToLeft="1" topLeftCell="D1" workbookViewId="0">
      <selection activeCell="L1401" sqref="L1401"/>
    </sheetView>
  </sheetViews>
  <sheetFormatPr defaultRowHeight="14.25" x14ac:dyDescent="0.2"/>
  <cols>
    <col min="1" max="1" width="11.25" bestFit="1" customWidth="1"/>
    <col min="2" max="2" width="15.5" style="37" bestFit="1" customWidth="1"/>
    <col min="3" max="3" width="16.25" bestFit="1" customWidth="1"/>
    <col min="4" max="4" width="22.25" bestFit="1" customWidth="1"/>
    <col min="5" max="5" width="27.375" bestFit="1" customWidth="1"/>
    <col min="6" max="6" width="22.25" bestFit="1" customWidth="1"/>
    <col min="7" max="7" width="32.375" style="37" bestFit="1" customWidth="1"/>
    <col min="8" max="8" width="20" bestFit="1" customWidth="1"/>
    <col min="9" max="9" width="7.25" bestFit="1" customWidth="1"/>
    <col min="10" max="10" width="10.25" bestFit="1" customWidth="1"/>
    <col min="11" max="11" width="14.75" bestFit="1" customWidth="1"/>
    <col min="12" max="12" width="9.25" bestFit="1" customWidth="1"/>
    <col min="16383" max="16383" width="9" bestFit="1" customWidth="1"/>
  </cols>
  <sheetData>
    <row r="1" spans="1:12" x14ac:dyDescent="0.2">
      <c r="A1" s="1" t="s">
        <v>200</v>
      </c>
      <c r="B1" s="36" t="s">
        <v>201</v>
      </c>
      <c r="C1" s="1" t="s">
        <v>202</v>
      </c>
      <c r="D1" s="1" t="s">
        <v>203</v>
      </c>
      <c r="E1" s="1" t="s">
        <v>204</v>
      </c>
      <c r="F1" s="1" t="s">
        <v>205</v>
      </c>
      <c r="G1" s="36" t="s">
        <v>206</v>
      </c>
      <c r="H1" s="1" t="s">
        <v>207</v>
      </c>
      <c r="I1" s="1" t="s">
        <v>11</v>
      </c>
      <c r="J1" s="1" t="s">
        <v>178</v>
      </c>
      <c r="K1" s="1" t="s">
        <v>13</v>
      </c>
      <c r="L1" s="1" t="s">
        <v>14</v>
      </c>
    </row>
    <row r="2" spans="1:12" hidden="1" x14ac:dyDescent="0.2">
      <c r="A2" t="s">
        <v>182</v>
      </c>
      <c r="B2" s="2">
        <v>340197812</v>
      </c>
      <c r="C2" s="2">
        <v>173</v>
      </c>
      <c r="D2" s="3">
        <v>27355</v>
      </c>
      <c r="E2" s="3">
        <v>6415</v>
      </c>
      <c r="F2" s="4">
        <v>72.8</v>
      </c>
      <c r="G2">
        <v>0</v>
      </c>
      <c r="H2" s="5">
        <v>0.97</v>
      </c>
      <c r="I2" t="s">
        <v>26</v>
      </c>
      <c r="J2" t="s">
        <v>27</v>
      </c>
      <c r="K2" t="s">
        <v>22</v>
      </c>
      <c r="L2" t="s">
        <v>23</v>
      </c>
    </row>
    <row r="3" spans="1:12" hidden="1" x14ac:dyDescent="0.2">
      <c r="A3" t="s">
        <v>182</v>
      </c>
      <c r="B3" s="2">
        <v>340233084</v>
      </c>
      <c r="C3" s="2">
        <v>139</v>
      </c>
      <c r="D3" s="3">
        <v>10500</v>
      </c>
      <c r="E3" s="3">
        <v>44</v>
      </c>
      <c r="F3" s="4">
        <v>108.4</v>
      </c>
      <c r="G3">
        <v>0</v>
      </c>
      <c r="H3" s="5">
        <v>1</v>
      </c>
      <c r="K3" t="s">
        <v>22</v>
      </c>
      <c r="L3" t="s">
        <v>23</v>
      </c>
    </row>
    <row r="4" spans="1:12" hidden="1" x14ac:dyDescent="0.2">
      <c r="A4" t="s">
        <v>182</v>
      </c>
      <c r="B4" s="2">
        <v>340233501</v>
      </c>
      <c r="C4" s="2">
        <v>111</v>
      </c>
      <c r="D4" s="3">
        <v>5490</v>
      </c>
      <c r="E4" s="3">
        <v>85</v>
      </c>
      <c r="F4" s="4">
        <v>34.1</v>
      </c>
      <c r="G4">
        <v>0</v>
      </c>
      <c r="H4" s="5">
        <v>1</v>
      </c>
      <c r="K4" t="s">
        <v>22</v>
      </c>
      <c r="L4" t="s">
        <v>23</v>
      </c>
    </row>
    <row r="5" spans="1:12" hidden="1" x14ac:dyDescent="0.2">
      <c r="A5" t="s">
        <v>182</v>
      </c>
      <c r="B5" s="2">
        <v>340235004</v>
      </c>
      <c r="C5" s="2">
        <v>28</v>
      </c>
      <c r="D5" s="3">
        <v>11148</v>
      </c>
      <c r="E5" s="3">
        <v>0</v>
      </c>
      <c r="F5" s="4">
        <v>35.64</v>
      </c>
      <c r="G5">
        <v>0</v>
      </c>
      <c r="H5" s="5">
        <v>0</v>
      </c>
      <c r="K5" t="s">
        <v>22</v>
      </c>
      <c r="L5" t="s">
        <v>23</v>
      </c>
    </row>
    <row r="6" spans="1:12" hidden="1" x14ac:dyDescent="0.2">
      <c r="A6" t="s">
        <v>182</v>
      </c>
      <c r="B6" s="2">
        <v>340235779</v>
      </c>
      <c r="C6" s="2">
        <v>44</v>
      </c>
      <c r="D6" s="3">
        <v>17247</v>
      </c>
      <c r="E6" s="3">
        <v>0</v>
      </c>
      <c r="F6" s="4">
        <v>8.9600000000000009</v>
      </c>
      <c r="G6">
        <v>0</v>
      </c>
      <c r="H6" s="5">
        <v>0</v>
      </c>
      <c r="K6" t="s">
        <v>22</v>
      </c>
      <c r="L6" t="s">
        <v>23</v>
      </c>
    </row>
    <row r="7" spans="1:12" hidden="1" x14ac:dyDescent="0.2">
      <c r="A7" t="s">
        <v>182</v>
      </c>
      <c r="B7" s="2">
        <v>340236916</v>
      </c>
      <c r="C7" s="2">
        <v>17</v>
      </c>
      <c r="D7" s="3">
        <v>5344</v>
      </c>
      <c r="E7" s="3">
        <v>0</v>
      </c>
      <c r="F7" s="4">
        <v>12.48</v>
      </c>
      <c r="G7">
        <v>0</v>
      </c>
      <c r="H7" s="5">
        <v>0</v>
      </c>
      <c r="K7" t="s">
        <v>22</v>
      </c>
      <c r="L7" t="s">
        <v>23</v>
      </c>
    </row>
    <row r="8" spans="1:12" hidden="1" x14ac:dyDescent="0.2">
      <c r="A8" t="s">
        <v>182</v>
      </c>
      <c r="B8" s="2">
        <v>340249597</v>
      </c>
      <c r="C8" s="2">
        <v>44</v>
      </c>
      <c r="D8" s="3">
        <v>8931</v>
      </c>
      <c r="E8" s="3">
        <v>0</v>
      </c>
      <c r="F8" s="4">
        <v>15.93</v>
      </c>
      <c r="G8">
        <v>0</v>
      </c>
      <c r="H8" s="5">
        <v>0</v>
      </c>
      <c r="K8" t="s">
        <v>22</v>
      </c>
      <c r="L8" t="s">
        <v>23</v>
      </c>
    </row>
    <row r="9" spans="1:12" hidden="1" x14ac:dyDescent="0.2">
      <c r="A9" t="s">
        <v>182</v>
      </c>
      <c r="B9" s="2">
        <v>340253969</v>
      </c>
      <c r="C9" s="2">
        <v>44</v>
      </c>
      <c r="D9" s="3">
        <v>6068</v>
      </c>
      <c r="E9" s="3">
        <v>0</v>
      </c>
      <c r="F9" s="4">
        <v>6.84</v>
      </c>
      <c r="G9">
        <v>0</v>
      </c>
      <c r="H9" s="5">
        <v>0</v>
      </c>
      <c r="K9" t="s">
        <v>22</v>
      </c>
      <c r="L9" t="s">
        <v>23</v>
      </c>
    </row>
    <row r="10" spans="1:12" hidden="1" x14ac:dyDescent="0.2">
      <c r="A10" t="s">
        <v>182</v>
      </c>
      <c r="B10" s="2">
        <v>340264267</v>
      </c>
      <c r="C10" s="2">
        <v>17</v>
      </c>
      <c r="D10" s="3">
        <v>3116</v>
      </c>
      <c r="E10" s="3">
        <v>0</v>
      </c>
      <c r="F10" s="4">
        <v>0</v>
      </c>
      <c r="G10">
        <v>0</v>
      </c>
      <c r="H10" s="5">
        <v>0</v>
      </c>
      <c r="K10" t="s">
        <v>22</v>
      </c>
      <c r="L10" t="s">
        <v>23</v>
      </c>
    </row>
    <row r="11" spans="1:12" hidden="1" x14ac:dyDescent="0.2">
      <c r="A11" t="s">
        <v>182</v>
      </c>
      <c r="B11" s="2">
        <v>340268048</v>
      </c>
      <c r="C11" s="2">
        <v>277</v>
      </c>
      <c r="D11" s="3">
        <v>18552</v>
      </c>
      <c r="E11" s="3">
        <v>2664</v>
      </c>
      <c r="F11" s="4">
        <v>61.84</v>
      </c>
      <c r="G11">
        <v>0</v>
      </c>
      <c r="H11" s="5">
        <v>0.99</v>
      </c>
      <c r="K11" t="s">
        <v>22</v>
      </c>
      <c r="L11" t="s">
        <v>23</v>
      </c>
    </row>
    <row r="12" spans="1:12" hidden="1" x14ac:dyDescent="0.2">
      <c r="A12" t="s">
        <v>182</v>
      </c>
      <c r="B12" s="2">
        <v>340272398</v>
      </c>
      <c r="C12" s="2">
        <v>6</v>
      </c>
      <c r="D12" s="3">
        <v>6416</v>
      </c>
      <c r="E12" s="3">
        <v>0</v>
      </c>
      <c r="F12" s="4">
        <v>0</v>
      </c>
      <c r="G12">
        <v>0</v>
      </c>
      <c r="H12" s="5">
        <v>0</v>
      </c>
      <c r="K12" t="s">
        <v>22</v>
      </c>
      <c r="L12" t="s">
        <v>23</v>
      </c>
    </row>
    <row r="13" spans="1:12" hidden="1" x14ac:dyDescent="0.2">
      <c r="A13" t="s">
        <v>182</v>
      </c>
      <c r="B13" s="2">
        <v>340279896</v>
      </c>
      <c r="C13" s="2">
        <v>17</v>
      </c>
      <c r="D13" s="3">
        <v>9604</v>
      </c>
      <c r="E13" s="3">
        <v>0</v>
      </c>
      <c r="F13" s="4">
        <v>27.55</v>
      </c>
      <c r="G13">
        <v>0</v>
      </c>
      <c r="H13" s="5">
        <v>0</v>
      </c>
      <c r="K13" t="s">
        <v>22</v>
      </c>
      <c r="L13" t="s">
        <v>23</v>
      </c>
    </row>
    <row r="14" spans="1:12" hidden="1" x14ac:dyDescent="0.2">
      <c r="A14" t="s">
        <v>182</v>
      </c>
      <c r="B14" s="2">
        <v>340281861</v>
      </c>
      <c r="C14" s="2">
        <v>17</v>
      </c>
      <c r="D14" s="3">
        <v>6002</v>
      </c>
      <c r="E14" s="3">
        <v>0</v>
      </c>
      <c r="F14" s="4">
        <v>13.26</v>
      </c>
      <c r="G14">
        <v>0</v>
      </c>
      <c r="H14" s="5">
        <v>0</v>
      </c>
      <c r="K14" t="s">
        <v>22</v>
      </c>
      <c r="L14" t="s">
        <v>23</v>
      </c>
    </row>
    <row r="15" spans="1:12" hidden="1" x14ac:dyDescent="0.2">
      <c r="A15" t="s">
        <v>182</v>
      </c>
      <c r="B15" s="2">
        <v>340281861</v>
      </c>
      <c r="C15" s="2">
        <v>17</v>
      </c>
      <c r="D15" s="3">
        <v>6002</v>
      </c>
      <c r="E15" s="3">
        <v>0</v>
      </c>
      <c r="F15" s="4">
        <v>13.26</v>
      </c>
      <c r="G15">
        <v>0</v>
      </c>
      <c r="H15" s="5">
        <v>0</v>
      </c>
      <c r="K15" t="s">
        <v>22</v>
      </c>
      <c r="L15" t="s">
        <v>23</v>
      </c>
    </row>
    <row r="16" spans="1:12" hidden="1" x14ac:dyDescent="0.2">
      <c r="A16" t="s">
        <v>182</v>
      </c>
      <c r="B16" s="2">
        <v>340285649</v>
      </c>
      <c r="C16" s="2">
        <v>6</v>
      </c>
      <c r="D16" s="3">
        <v>1704</v>
      </c>
      <c r="E16" s="3">
        <v>0</v>
      </c>
      <c r="F16" s="4">
        <v>5.68</v>
      </c>
      <c r="G16">
        <v>0</v>
      </c>
      <c r="H16" s="5">
        <v>0</v>
      </c>
      <c r="K16" t="s">
        <v>22</v>
      </c>
      <c r="L16" t="s">
        <v>23</v>
      </c>
    </row>
    <row r="17" spans="1:12" hidden="1" x14ac:dyDescent="0.2">
      <c r="A17" t="s">
        <v>182</v>
      </c>
      <c r="B17" s="2">
        <v>340285649</v>
      </c>
      <c r="C17" s="2">
        <v>17</v>
      </c>
      <c r="D17" s="3">
        <v>1704</v>
      </c>
      <c r="E17" s="3">
        <v>0</v>
      </c>
      <c r="F17" s="4">
        <v>5.68</v>
      </c>
      <c r="G17">
        <v>0</v>
      </c>
      <c r="H17" s="5">
        <v>0</v>
      </c>
      <c r="K17" t="s">
        <v>22</v>
      </c>
      <c r="L17" t="s">
        <v>23</v>
      </c>
    </row>
    <row r="18" spans="1:12" hidden="1" x14ac:dyDescent="0.2">
      <c r="A18" t="s">
        <v>182</v>
      </c>
      <c r="B18" s="2">
        <v>340289198</v>
      </c>
      <c r="C18" s="2">
        <v>17</v>
      </c>
      <c r="D18" s="3">
        <v>24126</v>
      </c>
      <c r="E18" s="3">
        <v>0</v>
      </c>
      <c r="F18" s="4">
        <v>22.25</v>
      </c>
      <c r="G18">
        <v>0</v>
      </c>
      <c r="H18" s="5">
        <v>0</v>
      </c>
      <c r="K18" t="s">
        <v>22</v>
      </c>
      <c r="L18" t="s">
        <v>23</v>
      </c>
    </row>
    <row r="19" spans="1:12" hidden="1" x14ac:dyDescent="0.2">
      <c r="A19" t="s">
        <v>182</v>
      </c>
      <c r="B19" s="2">
        <v>340289198</v>
      </c>
      <c r="C19" s="2">
        <v>17</v>
      </c>
      <c r="D19" s="3">
        <v>24126</v>
      </c>
      <c r="E19" s="3">
        <v>0</v>
      </c>
      <c r="F19" s="4">
        <v>22.25</v>
      </c>
      <c r="G19">
        <v>0</v>
      </c>
      <c r="H19" s="5">
        <v>0</v>
      </c>
      <c r="K19" t="s">
        <v>22</v>
      </c>
      <c r="L19" t="s">
        <v>23</v>
      </c>
    </row>
    <row r="20" spans="1:12" hidden="1" x14ac:dyDescent="0.2">
      <c r="A20" t="s">
        <v>182</v>
      </c>
      <c r="B20" s="2">
        <v>340290671</v>
      </c>
      <c r="C20" s="2">
        <v>630</v>
      </c>
      <c r="D20" s="3">
        <v>23770</v>
      </c>
      <c r="E20" s="3">
        <v>0</v>
      </c>
      <c r="F20" s="4">
        <v>157.19999999999999</v>
      </c>
      <c r="G20">
        <v>0</v>
      </c>
      <c r="H20" s="5">
        <v>1</v>
      </c>
      <c r="K20" t="s">
        <v>22</v>
      </c>
      <c r="L20" t="s">
        <v>23</v>
      </c>
    </row>
    <row r="21" spans="1:12" hidden="1" x14ac:dyDescent="0.2">
      <c r="A21" t="s">
        <v>182</v>
      </c>
      <c r="B21" s="2">
        <v>340292173</v>
      </c>
      <c r="C21" s="2">
        <v>17</v>
      </c>
      <c r="D21" s="3">
        <v>4314</v>
      </c>
      <c r="E21" s="3">
        <v>0</v>
      </c>
      <c r="F21" s="4">
        <v>12.5</v>
      </c>
      <c r="G21">
        <v>0</v>
      </c>
      <c r="H21" s="5">
        <v>0</v>
      </c>
      <c r="I21" t="s">
        <v>54</v>
      </c>
      <c r="J21" t="s">
        <v>17</v>
      </c>
      <c r="K21" t="s">
        <v>22</v>
      </c>
      <c r="L21" t="s">
        <v>23</v>
      </c>
    </row>
    <row r="22" spans="1:12" hidden="1" x14ac:dyDescent="0.2">
      <c r="A22" t="s">
        <v>182</v>
      </c>
      <c r="B22" s="2">
        <v>340297458</v>
      </c>
      <c r="C22" s="2">
        <v>173</v>
      </c>
      <c r="D22" s="3">
        <v>57135</v>
      </c>
      <c r="E22" s="3">
        <v>8840</v>
      </c>
      <c r="F22" s="4">
        <v>155.25</v>
      </c>
      <c r="G22">
        <v>0</v>
      </c>
      <c r="H22" s="5">
        <v>0.98</v>
      </c>
      <c r="K22" t="s">
        <v>22</v>
      </c>
      <c r="L22" t="s">
        <v>23</v>
      </c>
    </row>
    <row r="23" spans="1:12" hidden="1" x14ac:dyDescent="0.2">
      <c r="A23" t="s">
        <v>182</v>
      </c>
      <c r="B23" s="2">
        <v>340300298</v>
      </c>
      <c r="C23" s="2">
        <v>630</v>
      </c>
      <c r="D23" s="3">
        <v>19000</v>
      </c>
      <c r="E23" s="3">
        <v>710</v>
      </c>
      <c r="F23" s="4">
        <v>237</v>
      </c>
      <c r="G23">
        <v>0</v>
      </c>
      <c r="H23" s="5">
        <v>0.99</v>
      </c>
      <c r="K23" t="s">
        <v>22</v>
      </c>
      <c r="L23" t="s">
        <v>23</v>
      </c>
    </row>
    <row r="24" spans="1:12" hidden="1" x14ac:dyDescent="0.2">
      <c r="A24" t="s">
        <v>182</v>
      </c>
      <c r="B24" s="2">
        <v>340315447</v>
      </c>
      <c r="C24" s="2">
        <v>55</v>
      </c>
      <c r="D24" s="3">
        <v>14705</v>
      </c>
      <c r="E24" s="3">
        <v>0</v>
      </c>
      <c r="F24" s="4">
        <v>32.97</v>
      </c>
      <c r="G24">
        <v>0</v>
      </c>
      <c r="H24" s="5">
        <v>0</v>
      </c>
      <c r="K24" t="s">
        <v>22</v>
      </c>
      <c r="L24" t="s">
        <v>23</v>
      </c>
    </row>
    <row r="25" spans="1:12" hidden="1" x14ac:dyDescent="0.2">
      <c r="A25" t="s">
        <v>182</v>
      </c>
      <c r="B25" s="2">
        <v>340316576</v>
      </c>
      <c r="C25" s="2">
        <v>17</v>
      </c>
      <c r="D25" s="3">
        <v>7074</v>
      </c>
      <c r="E25" s="3">
        <v>0</v>
      </c>
      <c r="F25" s="4">
        <v>21.64</v>
      </c>
      <c r="G25">
        <v>0</v>
      </c>
      <c r="H25" s="5">
        <v>0</v>
      </c>
      <c r="K25" t="s">
        <v>22</v>
      </c>
      <c r="L25" t="s">
        <v>23</v>
      </c>
    </row>
    <row r="26" spans="1:12" hidden="1" x14ac:dyDescent="0.2">
      <c r="A26" t="s">
        <v>182</v>
      </c>
      <c r="B26" s="2">
        <v>340316576</v>
      </c>
      <c r="C26" s="2">
        <v>44</v>
      </c>
      <c r="D26" s="3">
        <v>7074</v>
      </c>
      <c r="E26" s="3">
        <v>0</v>
      </c>
      <c r="F26" s="4">
        <v>21.64</v>
      </c>
      <c r="G26">
        <v>0</v>
      </c>
      <c r="H26" s="5">
        <v>0</v>
      </c>
      <c r="K26" t="s">
        <v>22</v>
      </c>
      <c r="L26" t="s">
        <v>23</v>
      </c>
    </row>
    <row r="27" spans="1:12" hidden="1" x14ac:dyDescent="0.2">
      <c r="A27" t="s">
        <v>182</v>
      </c>
      <c r="B27" s="2">
        <v>340330132</v>
      </c>
      <c r="C27" s="2">
        <v>55</v>
      </c>
      <c r="D27" s="3">
        <v>18037</v>
      </c>
      <c r="E27" s="3">
        <v>0</v>
      </c>
      <c r="F27" s="4">
        <v>27.33</v>
      </c>
      <c r="G27">
        <v>0</v>
      </c>
      <c r="H27" s="5">
        <v>0</v>
      </c>
      <c r="K27" t="s">
        <v>22</v>
      </c>
      <c r="L27" t="s">
        <v>23</v>
      </c>
    </row>
    <row r="28" spans="1:12" hidden="1" x14ac:dyDescent="0.2">
      <c r="A28" t="s">
        <v>182</v>
      </c>
      <c r="B28" s="2">
        <v>340390877</v>
      </c>
      <c r="C28" s="2">
        <v>17</v>
      </c>
      <c r="D28" s="3">
        <v>26677</v>
      </c>
      <c r="E28" s="3">
        <v>0</v>
      </c>
      <c r="F28" s="4">
        <v>48.23</v>
      </c>
      <c r="G28">
        <v>0</v>
      </c>
      <c r="H28" s="5">
        <v>0</v>
      </c>
      <c r="K28" t="s">
        <v>22</v>
      </c>
      <c r="L28" t="s">
        <v>23</v>
      </c>
    </row>
    <row r="29" spans="1:12" hidden="1" x14ac:dyDescent="0.2">
      <c r="A29" t="s">
        <v>182</v>
      </c>
      <c r="B29" s="2">
        <v>340397749</v>
      </c>
      <c r="C29" s="2">
        <v>6</v>
      </c>
      <c r="D29" s="3">
        <v>991</v>
      </c>
      <c r="E29" s="3">
        <v>0</v>
      </c>
      <c r="F29" s="4">
        <v>0.72</v>
      </c>
      <c r="G29">
        <v>0</v>
      </c>
      <c r="H29" s="5">
        <v>0</v>
      </c>
      <c r="K29" t="s">
        <v>22</v>
      </c>
      <c r="L29" t="s">
        <v>23</v>
      </c>
    </row>
    <row r="30" spans="1:12" hidden="1" x14ac:dyDescent="0.2">
      <c r="A30" t="s">
        <v>182</v>
      </c>
      <c r="B30" s="2">
        <v>340400969</v>
      </c>
      <c r="C30" s="2">
        <v>173</v>
      </c>
      <c r="D30" s="3">
        <v>14235</v>
      </c>
      <c r="E30" s="3">
        <v>5045</v>
      </c>
      <c r="F30" s="4">
        <v>53.95</v>
      </c>
      <c r="G30">
        <v>0</v>
      </c>
      <c r="H30" s="5">
        <v>0.94</v>
      </c>
      <c r="K30" t="s">
        <v>22</v>
      </c>
      <c r="L30" t="s">
        <v>23</v>
      </c>
    </row>
    <row r="31" spans="1:12" hidden="1" x14ac:dyDescent="0.2">
      <c r="A31" t="s">
        <v>182</v>
      </c>
      <c r="B31" s="2">
        <v>340410678</v>
      </c>
      <c r="C31" s="2">
        <v>17</v>
      </c>
      <c r="D31" s="3">
        <v>3276</v>
      </c>
      <c r="E31" s="3">
        <v>0</v>
      </c>
      <c r="F31" s="4">
        <v>14.34</v>
      </c>
      <c r="G31">
        <v>0</v>
      </c>
      <c r="H31" s="5">
        <v>0</v>
      </c>
      <c r="K31" t="s">
        <v>22</v>
      </c>
      <c r="L31" t="s">
        <v>23</v>
      </c>
    </row>
    <row r="32" spans="1:12" hidden="1" x14ac:dyDescent="0.2">
      <c r="A32" t="s">
        <v>182</v>
      </c>
      <c r="B32" s="2">
        <v>340412724</v>
      </c>
      <c r="C32" s="2">
        <v>17</v>
      </c>
      <c r="D32" s="3">
        <v>7093</v>
      </c>
      <c r="E32" s="3">
        <v>0</v>
      </c>
      <c r="F32" s="4">
        <v>24.28</v>
      </c>
      <c r="G32">
        <v>0</v>
      </c>
      <c r="H32" s="5">
        <v>0</v>
      </c>
      <c r="K32" t="s">
        <v>22</v>
      </c>
      <c r="L32" t="s">
        <v>23</v>
      </c>
    </row>
    <row r="33" spans="1:12" hidden="1" x14ac:dyDescent="0.2">
      <c r="A33" t="s">
        <v>182</v>
      </c>
      <c r="B33" s="2">
        <v>340412724</v>
      </c>
      <c r="C33" s="2">
        <v>17</v>
      </c>
      <c r="D33" s="3">
        <v>7093</v>
      </c>
      <c r="E33" s="3">
        <v>0</v>
      </c>
      <c r="F33" s="4">
        <v>24.28</v>
      </c>
      <c r="G33">
        <v>0</v>
      </c>
      <c r="H33" s="5">
        <v>0</v>
      </c>
      <c r="K33" t="s">
        <v>22</v>
      </c>
      <c r="L33" t="s">
        <v>23</v>
      </c>
    </row>
    <row r="34" spans="1:12" hidden="1" x14ac:dyDescent="0.2">
      <c r="A34" t="s">
        <v>182</v>
      </c>
      <c r="B34" s="2">
        <v>340415670</v>
      </c>
      <c r="C34" s="2">
        <v>17</v>
      </c>
      <c r="D34" s="3">
        <v>5038</v>
      </c>
      <c r="E34" s="3">
        <v>0</v>
      </c>
      <c r="F34" s="4">
        <v>28.11</v>
      </c>
      <c r="G34">
        <v>0</v>
      </c>
      <c r="H34" s="5">
        <v>0</v>
      </c>
      <c r="K34" t="s">
        <v>22</v>
      </c>
      <c r="L34" t="s">
        <v>23</v>
      </c>
    </row>
    <row r="35" spans="1:12" hidden="1" x14ac:dyDescent="0.2">
      <c r="A35" t="s">
        <v>182</v>
      </c>
      <c r="B35" s="2">
        <v>340416240</v>
      </c>
      <c r="C35" s="2">
        <v>17</v>
      </c>
      <c r="D35" s="3">
        <v>11280</v>
      </c>
      <c r="E35" s="3">
        <v>0</v>
      </c>
      <c r="F35" s="4">
        <v>16.100000000000001</v>
      </c>
      <c r="G35">
        <v>0</v>
      </c>
      <c r="H35" s="5">
        <v>0</v>
      </c>
      <c r="K35" t="s">
        <v>22</v>
      </c>
      <c r="L35" t="s">
        <v>23</v>
      </c>
    </row>
    <row r="36" spans="1:12" hidden="1" x14ac:dyDescent="0.2">
      <c r="A36" t="s">
        <v>182</v>
      </c>
      <c r="B36" s="2">
        <v>340423200</v>
      </c>
      <c r="C36" s="2">
        <v>111</v>
      </c>
      <c r="D36" s="3">
        <v>3458</v>
      </c>
      <c r="E36" s="3">
        <v>116</v>
      </c>
      <c r="F36" s="4">
        <v>20.96</v>
      </c>
      <c r="G36">
        <v>0</v>
      </c>
      <c r="H36" s="5">
        <v>0.99</v>
      </c>
      <c r="K36" t="s">
        <v>22</v>
      </c>
      <c r="L36" t="s">
        <v>23</v>
      </c>
    </row>
    <row r="37" spans="1:12" hidden="1" x14ac:dyDescent="0.2">
      <c r="A37" t="s">
        <v>182</v>
      </c>
      <c r="B37" s="2">
        <v>340428521</v>
      </c>
      <c r="C37" s="2">
        <v>44</v>
      </c>
      <c r="D37" s="3">
        <v>28738</v>
      </c>
      <c r="E37" s="3">
        <v>0</v>
      </c>
      <c r="F37" s="4">
        <v>46.36</v>
      </c>
      <c r="G37">
        <v>0</v>
      </c>
      <c r="H37" s="5">
        <v>0</v>
      </c>
      <c r="K37" t="s">
        <v>22</v>
      </c>
      <c r="L37" t="s">
        <v>23</v>
      </c>
    </row>
    <row r="38" spans="1:12" hidden="1" x14ac:dyDescent="0.2">
      <c r="A38" t="s">
        <v>182</v>
      </c>
      <c r="B38" s="2">
        <v>340432855</v>
      </c>
      <c r="C38" s="2">
        <v>44</v>
      </c>
      <c r="D38" s="3">
        <v>15568</v>
      </c>
      <c r="E38" s="3">
        <v>0</v>
      </c>
      <c r="F38" s="4">
        <v>5.29</v>
      </c>
      <c r="G38">
        <v>0</v>
      </c>
      <c r="H38" s="5">
        <v>0</v>
      </c>
      <c r="K38" t="s">
        <v>22</v>
      </c>
      <c r="L38" t="s">
        <v>23</v>
      </c>
    </row>
    <row r="39" spans="1:12" hidden="1" x14ac:dyDescent="0.2">
      <c r="A39" t="s">
        <v>182</v>
      </c>
      <c r="B39" s="2">
        <v>340432855</v>
      </c>
      <c r="C39" s="2">
        <v>24</v>
      </c>
      <c r="D39" s="3">
        <v>15568</v>
      </c>
      <c r="E39" s="3">
        <v>0</v>
      </c>
      <c r="F39" s="4">
        <v>5.29</v>
      </c>
      <c r="G39">
        <v>0</v>
      </c>
      <c r="H39" s="5">
        <v>0</v>
      </c>
      <c r="K39" t="s">
        <v>22</v>
      </c>
      <c r="L39" t="s">
        <v>23</v>
      </c>
    </row>
    <row r="40" spans="1:12" hidden="1" x14ac:dyDescent="0.2">
      <c r="A40" t="s">
        <v>182</v>
      </c>
      <c r="B40" s="2">
        <v>340441752</v>
      </c>
      <c r="C40" s="2">
        <v>17</v>
      </c>
      <c r="D40" s="3">
        <v>3900</v>
      </c>
      <c r="E40" s="3">
        <v>0</v>
      </c>
      <c r="F40" s="4">
        <v>20.3</v>
      </c>
      <c r="G40">
        <v>0</v>
      </c>
      <c r="H40" s="5">
        <v>0</v>
      </c>
      <c r="K40" t="s">
        <v>22</v>
      </c>
      <c r="L40" t="s">
        <v>23</v>
      </c>
    </row>
    <row r="41" spans="1:12" hidden="1" x14ac:dyDescent="0.2">
      <c r="A41" t="s">
        <v>182</v>
      </c>
      <c r="B41" s="2">
        <v>340445144</v>
      </c>
      <c r="C41" s="2">
        <v>44</v>
      </c>
      <c r="D41" s="3">
        <v>8510</v>
      </c>
      <c r="E41" s="3">
        <v>0</v>
      </c>
      <c r="F41" s="4">
        <v>11.47</v>
      </c>
      <c r="G41">
        <v>0</v>
      </c>
      <c r="H41" s="5">
        <v>0</v>
      </c>
      <c r="K41" t="s">
        <v>22</v>
      </c>
      <c r="L41" t="s">
        <v>23</v>
      </c>
    </row>
    <row r="42" spans="1:12" hidden="1" x14ac:dyDescent="0.2">
      <c r="A42" t="s">
        <v>182</v>
      </c>
      <c r="B42" s="2">
        <v>340448106</v>
      </c>
      <c r="C42" s="2">
        <v>55</v>
      </c>
      <c r="D42" s="3">
        <v>6818</v>
      </c>
      <c r="E42" s="3">
        <v>0</v>
      </c>
      <c r="F42" s="4">
        <v>26.18</v>
      </c>
      <c r="G42">
        <v>0</v>
      </c>
      <c r="H42" s="5">
        <v>0</v>
      </c>
      <c r="K42" t="s">
        <v>22</v>
      </c>
      <c r="L42" t="s">
        <v>23</v>
      </c>
    </row>
    <row r="43" spans="1:12" hidden="1" x14ac:dyDescent="0.2">
      <c r="A43" t="s">
        <v>182</v>
      </c>
      <c r="B43" s="2">
        <v>340450632</v>
      </c>
      <c r="C43" s="2">
        <v>17</v>
      </c>
      <c r="D43" s="3">
        <v>5104</v>
      </c>
      <c r="E43" s="3">
        <v>0</v>
      </c>
      <c r="F43" s="4">
        <v>22.53</v>
      </c>
      <c r="G43">
        <v>0</v>
      </c>
      <c r="H43" s="5">
        <v>0</v>
      </c>
      <c r="K43" t="s">
        <v>22</v>
      </c>
      <c r="L43" t="s">
        <v>23</v>
      </c>
    </row>
    <row r="44" spans="1:12" hidden="1" x14ac:dyDescent="0.2">
      <c r="A44" t="s">
        <v>182</v>
      </c>
      <c r="B44" s="2">
        <v>340452832</v>
      </c>
      <c r="C44" s="2">
        <v>28</v>
      </c>
      <c r="D44" s="3">
        <v>18049</v>
      </c>
      <c r="E44" s="3">
        <v>0</v>
      </c>
      <c r="F44" s="4">
        <v>23.81</v>
      </c>
      <c r="G44">
        <v>0</v>
      </c>
      <c r="H44" s="5">
        <v>0</v>
      </c>
      <c r="K44" t="s">
        <v>22</v>
      </c>
      <c r="L44" t="s">
        <v>23</v>
      </c>
    </row>
    <row r="45" spans="1:12" hidden="1" x14ac:dyDescent="0.2">
      <c r="A45" t="s">
        <v>182</v>
      </c>
      <c r="B45" s="2">
        <v>340453512</v>
      </c>
      <c r="C45" s="2">
        <v>139</v>
      </c>
      <c r="D45" s="3">
        <v>18764</v>
      </c>
      <c r="E45" s="3">
        <v>4156</v>
      </c>
      <c r="F45" s="4">
        <v>73.760000000000005</v>
      </c>
      <c r="G45">
        <v>0</v>
      </c>
      <c r="H45" s="5">
        <v>0.97</v>
      </c>
      <c r="K45" t="s">
        <v>22</v>
      </c>
      <c r="L45" t="s">
        <v>23</v>
      </c>
    </row>
    <row r="46" spans="1:12" hidden="1" x14ac:dyDescent="0.2">
      <c r="A46" t="s">
        <v>182</v>
      </c>
      <c r="B46" s="2">
        <v>340454987</v>
      </c>
      <c r="C46" s="2">
        <v>111</v>
      </c>
      <c r="D46" s="3">
        <v>4928</v>
      </c>
      <c r="E46" s="3">
        <v>0</v>
      </c>
      <c r="F46" s="4">
        <v>25.76</v>
      </c>
      <c r="G46">
        <v>0</v>
      </c>
      <c r="H46" s="5">
        <v>1</v>
      </c>
      <c r="K46" t="s">
        <v>22</v>
      </c>
      <c r="L46" t="s">
        <v>23</v>
      </c>
    </row>
    <row r="47" spans="1:12" hidden="1" x14ac:dyDescent="0.2">
      <c r="A47" t="s">
        <v>182</v>
      </c>
      <c r="B47" s="2">
        <v>340466891</v>
      </c>
      <c r="C47" s="2">
        <v>44</v>
      </c>
      <c r="D47" s="3">
        <v>20319</v>
      </c>
      <c r="E47" s="3">
        <v>0</v>
      </c>
      <c r="F47" s="4">
        <v>12.74</v>
      </c>
      <c r="G47">
        <v>0</v>
      </c>
      <c r="H47" s="5">
        <v>0</v>
      </c>
      <c r="K47" t="s">
        <v>22</v>
      </c>
      <c r="L47" t="s">
        <v>23</v>
      </c>
    </row>
    <row r="48" spans="1:12" hidden="1" x14ac:dyDescent="0.2">
      <c r="A48" t="s">
        <v>182</v>
      </c>
      <c r="B48" s="2">
        <v>340467669</v>
      </c>
      <c r="C48" s="2">
        <v>55</v>
      </c>
      <c r="D48" s="3">
        <v>12251</v>
      </c>
      <c r="E48" s="3">
        <v>0</v>
      </c>
      <c r="F48" s="4">
        <v>13.24</v>
      </c>
      <c r="G48">
        <v>0</v>
      </c>
      <c r="H48" s="5">
        <v>0</v>
      </c>
      <c r="K48" t="s">
        <v>22</v>
      </c>
      <c r="L48" t="s">
        <v>23</v>
      </c>
    </row>
    <row r="49" spans="1:12" hidden="1" x14ac:dyDescent="0.2">
      <c r="A49" t="s">
        <v>182</v>
      </c>
      <c r="B49" s="2">
        <v>340468808</v>
      </c>
      <c r="C49" s="2">
        <v>55</v>
      </c>
      <c r="D49" s="3">
        <v>30769</v>
      </c>
      <c r="E49" s="3">
        <v>0</v>
      </c>
      <c r="F49" s="4">
        <v>34.81</v>
      </c>
      <c r="G49">
        <v>0</v>
      </c>
      <c r="H49" s="5">
        <v>0</v>
      </c>
      <c r="K49" t="s">
        <v>22</v>
      </c>
      <c r="L49" t="s">
        <v>23</v>
      </c>
    </row>
    <row r="50" spans="1:12" hidden="1" x14ac:dyDescent="0.2">
      <c r="A50" t="s">
        <v>182</v>
      </c>
      <c r="B50" s="2">
        <v>340469213</v>
      </c>
      <c r="C50" s="2">
        <v>28</v>
      </c>
      <c r="D50" s="3">
        <v>19255</v>
      </c>
      <c r="E50" s="3">
        <v>0</v>
      </c>
      <c r="F50" s="4">
        <v>24.25</v>
      </c>
      <c r="G50">
        <v>0</v>
      </c>
      <c r="H50" s="5">
        <v>0</v>
      </c>
      <c r="K50" t="s">
        <v>22</v>
      </c>
      <c r="L50" t="s">
        <v>23</v>
      </c>
    </row>
    <row r="51" spans="1:12" hidden="1" x14ac:dyDescent="0.2">
      <c r="A51" t="s">
        <v>182</v>
      </c>
      <c r="B51" s="2">
        <v>340470725</v>
      </c>
      <c r="C51" s="2">
        <v>44</v>
      </c>
      <c r="D51" s="3">
        <v>10189</v>
      </c>
      <c r="E51" s="3">
        <v>0</v>
      </c>
      <c r="F51" s="4">
        <v>25.61</v>
      </c>
      <c r="G51">
        <v>0</v>
      </c>
      <c r="H51" s="5">
        <v>0</v>
      </c>
      <c r="K51" t="s">
        <v>22</v>
      </c>
      <c r="L51" t="s">
        <v>23</v>
      </c>
    </row>
    <row r="52" spans="1:12" hidden="1" x14ac:dyDescent="0.2">
      <c r="A52" t="s">
        <v>182</v>
      </c>
      <c r="B52" s="2">
        <v>340474331</v>
      </c>
      <c r="C52" s="2">
        <v>17</v>
      </c>
      <c r="D52" s="3">
        <v>8184</v>
      </c>
      <c r="E52" s="3">
        <v>0</v>
      </c>
      <c r="F52" s="4">
        <v>13.9</v>
      </c>
      <c r="G52">
        <v>0</v>
      </c>
      <c r="H52" s="5">
        <v>0</v>
      </c>
      <c r="K52" t="s">
        <v>22</v>
      </c>
      <c r="L52" t="s">
        <v>23</v>
      </c>
    </row>
    <row r="53" spans="1:12" hidden="1" x14ac:dyDescent="0.2">
      <c r="A53" t="s">
        <v>182</v>
      </c>
      <c r="B53" s="2">
        <v>340475561</v>
      </c>
      <c r="C53" s="2">
        <v>44</v>
      </c>
      <c r="D53" s="3">
        <v>7178</v>
      </c>
      <c r="E53" s="3">
        <v>0</v>
      </c>
      <c r="F53" s="4">
        <v>9.34</v>
      </c>
      <c r="G53">
        <v>0</v>
      </c>
      <c r="H53" s="5">
        <v>0</v>
      </c>
      <c r="K53" t="s">
        <v>22</v>
      </c>
      <c r="L53" t="s">
        <v>23</v>
      </c>
    </row>
    <row r="54" spans="1:12" hidden="1" x14ac:dyDescent="0.2">
      <c r="A54" t="s">
        <v>182</v>
      </c>
      <c r="B54" s="2">
        <v>340475854</v>
      </c>
      <c r="C54" s="2">
        <v>28</v>
      </c>
      <c r="D54" s="3">
        <v>19454</v>
      </c>
      <c r="E54" s="3">
        <v>0</v>
      </c>
      <c r="F54" s="4">
        <v>20.63</v>
      </c>
      <c r="G54">
        <v>0</v>
      </c>
      <c r="H54" s="5">
        <v>0</v>
      </c>
      <c r="K54" t="s">
        <v>22</v>
      </c>
      <c r="L54" t="s">
        <v>23</v>
      </c>
    </row>
    <row r="55" spans="1:12" hidden="1" x14ac:dyDescent="0.2">
      <c r="A55" t="s">
        <v>182</v>
      </c>
      <c r="B55" s="2">
        <v>340476086</v>
      </c>
      <c r="C55" s="2">
        <v>55</v>
      </c>
      <c r="D55" s="3">
        <v>4704</v>
      </c>
      <c r="E55" s="3">
        <v>0</v>
      </c>
      <c r="F55" s="4">
        <v>5.94</v>
      </c>
      <c r="G55">
        <v>0</v>
      </c>
      <c r="H55" s="5">
        <v>0</v>
      </c>
      <c r="K55" t="s">
        <v>22</v>
      </c>
      <c r="L55" t="s">
        <v>23</v>
      </c>
    </row>
    <row r="56" spans="1:12" hidden="1" x14ac:dyDescent="0.2">
      <c r="A56" t="s">
        <v>182</v>
      </c>
      <c r="B56" s="2">
        <v>340476435</v>
      </c>
      <c r="C56" s="2">
        <v>55</v>
      </c>
      <c r="D56" s="3">
        <v>10881</v>
      </c>
      <c r="E56" s="3">
        <v>0</v>
      </c>
      <c r="F56" s="4">
        <v>29.59</v>
      </c>
      <c r="G56">
        <v>0</v>
      </c>
      <c r="H56" s="5">
        <v>0</v>
      </c>
      <c r="K56" t="s">
        <v>22</v>
      </c>
      <c r="L56" t="s">
        <v>23</v>
      </c>
    </row>
    <row r="57" spans="1:12" hidden="1" x14ac:dyDescent="0.2">
      <c r="A57" t="s">
        <v>182</v>
      </c>
      <c r="B57" s="2">
        <v>340477773</v>
      </c>
      <c r="C57" s="2">
        <v>87</v>
      </c>
      <c r="D57" s="3">
        <v>13165</v>
      </c>
      <c r="E57" s="3">
        <v>4230</v>
      </c>
      <c r="F57" s="4">
        <v>41.75</v>
      </c>
      <c r="G57">
        <v>0</v>
      </c>
      <c r="H57" s="5">
        <v>0.95</v>
      </c>
      <c r="K57" t="s">
        <v>22</v>
      </c>
      <c r="L57" t="s">
        <v>23</v>
      </c>
    </row>
    <row r="58" spans="1:12" hidden="1" x14ac:dyDescent="0.2">
      <c r="A58" t="s">
        <v>182</v>
      </c>
      <c r="B58" s="2">
        <v>340478454</v>
      </c>
      <c r="C58" s="2">
        <v>28</v>
      </c>
      <c r="D58" s="3">
        <v>2008</v>
      </c>
      <c r="E58" s="3">
        <v>0</v>
      </c>
      <c r="F58" s="4">
        <v>5.61</v>
      </c>
      <c r="G58">
        <v>0</v>
      </c>
      <c r="H58" s="5">
        <v>0</v>
      </c>
      <c r="K58" t="s">
        <v>22</v>
      </c>
      <c r="L58" t="s">
        <v>23</v>
      </c>
    </row>
    <row r="59" spans="1:12" hidden="1" x14ac:dyDescent="0.2">
      <c r="A59" t="s">
        <v>182</v>
      </c>
      <c r="B59" s="2">
        <v>340478671</v>
      </c>
      <c r="C59" s="2">
        <v>28</v>
      </c>
      <c r="D59" s="3">
        <v>6312</v>
      </c>
      <c r="E59" s="3">
        <v>0</v>
      </c>
      <c r="F59" s="4">
        <v>16.5</v>
      </c>
      <c r="G59">
        <v>0</v>
      </c>
      <c r="H59" s="5">
        <v>0</v>
      </c>
      <c r="K59" t="s">
        <v>22</v>
      </c>
      <c r="L59" t="s">
        <v>23</v>
      </c>
    </row>
    <row r="60" spans="1:12" hidden="1" x14ac:dyDescent="0.2">
      <c r="A60" t="s">
        <v>182</v>
      </c>
      <c r="B60" s="2">
        <v>340478996</v>
      </c>
      <c r="C60" s="2">
        <v>55</v>
      </c>
      <c r="D60" s="3">
        <v>14168</v>
      </c>
      <c r="E60" s="3">
        <v>0</v>
      </c>
      <c r="F60" s="4">
        <v>0</v>
      </c>
      <c r="G60">
        <v>0</v>
      </c>
      <c r="H60" s="5">
        <v>0</v>
      </c>
      <c r="K60" t="s">
        <v>22</v>
      </c>
      <c r="L60" t="s">
        <v>23</v>
      </c>
    </row>
    <row r="61" spans="1:12" hidden="1" x14ac:dyDescent="0.2">
      <c r="A61" t="s">
        <v>182</v>
      </c>
      <c r="B61" s="2">
        <v>340478996</v>
      </c>
      <c r="C61" s="2">
        <v>44</v>
      </c>
      <c r="D61" s="3">
        <v>14168</v>
      </c>
      <c r="E61" s="3">
        <v>0</v>
      </c>
      <c r="F61" s="4">
        <v>0</v>
      </c>
      <c r="G61">
        <v>0</v>
      </c>
      <c r="H61" s="5">
        <v>0</v>
      </c>
      <c r="K61" t="s">
        <v>22</v>
      </c>
      <c r="L61" t="s">
        <v>23</v>
      </c>
    </row>
    <row r="62" spans="1:12" hidden="1" x14ac:dyDescent="0.2">
      <c r="A62" t="s">
        <v>182</v>
      </c>
      <c r="B62" s="2">
        <v>340479532</v>
      </c>
      <c r="C62" s="2">
        <v>44</v>
      </c>
      <c r="D62" s="3">
        <v>22433</v>
      </c>
      <c r="E62" s="3">
        <v>0</v>
      </c>
      <c r="F62" s="4">
        <v>28.52</v>
      </c>
      <c r="G62">
        <v>0</v>
      </c>
      <c r="H62" s="5">
        <v>0</v>
      </c>
      <c r="K62" t="s">
        <v>22</v>
      </c>
      <c r="L62" t="s">
        <v>23</v>
      </c>
    </row>
    <row r="63" spans="1:12" hidden="1" x14ac:dyDescent="0.2">
      <c r="A63" t="s">
        <v>182</v>
      </c>
      <c r="B63" s="2">
        <v>340481069</v>
      </c>
      <c r="C63" s="2">
        <v>28</v>
      </c>
      <c r="D63" s="3">
        <v>11005</v>
      </c>
      <c r="E63" s="3">
        <v>0</v>
      </c>
      <c r="F63" s="4">
        <v>28.38</v>
      </c>
      <c r="G63">
        <v>0</v>
      </c>
      <c r="H63" s="5">
        <v>0</v>
      </c>
      <c r="K63" t="s">
        <v>22</v>
      </c>
      <c r="L63" t="s">
        <v>23</v>
      </c>
    </row>
    <row r="64" spans="1:12" hidden="1" x14ac:dyDescent="0.2">
      <c r="A64" t="s">
        <v>182</v>
      </c>
      <c r="B64" s="2">
        <v>340481106</v>
      </c>
      <c r="C64" s="2">
        <v>6</v>
      </c>
      <c r="D64" s="3">
        <v>1278</v>
      </c>
      <c r="E64" s="3">
        <v>0</v>
      </c>
      <c r="F64" s="4">
        <v>0.89</v>
      </c>
      <c r="G64">
        <v>0</v>
      </c>
      <c r="H64" s="5">
        <v>0</v>
      </c>
      <c r="K64" t="s">
        <v>22</v>
      </c>
      <c r="L64" t="s">
        <v>23</v>
      </c>
    </row>
    <row r="65" spans="1:12" hidden="1" x14ac:dyDescent="0.2">
      <c r="A65" t="s">
        <v>182</v>
      </c>
      <c r="B65" s="2">
        <v>340481145</v>
      </c>
      <c r="C65" s="2">
        <v>111</v>
      </c>
      <c r="D65" s="3">
        <v>33630</v>
      </c>
      <c r="E65" s="3">
        <v>5376</v>
      </c>
      <c r="F65" s="4">
        <v>69</v>
      </c>
      <c r="G65">
        <v>0</v>
      </c>
      <c r="H65" s="5">
        <v>0.98</v>
      </c>
      <c r="K65" t="s">
        <v>22</v>
      </c>
      <c r="L65" t="s">
        <v>23</v>
      </c>
    </row>
    <row r="66" spans="1:12" hidden="1" x14ac:dyDescent="0.2">
      <c r="A66" t="s">
        <v>182</v>
      </c>
      <c r="B66" s="2">
        <v>340481145</v>
      </c>
      <c r="C66" s="2">
        <v>111</v>
      </c>
      <c r="D66" s="3">
        <v>33630</v>
      </c>
      <c r="E66" s="3">
        <v>5376</v>
      </c>
      <c r="F66" s="4">
        <v>69</v>
      </c>
      <c r="G66">
        <v>0</v>
      </c>
      <c r="H66" s="5">
        <v>0.98</v>
      </c>
      <c r="K66" t="s">
        <v>22</v>
      </c>
      <c r="L66" t="s">
        <v>23</v>
      </c>
    </row>
    <row r="67" spans="1:12" hidden="1" x14ac:dyDescent="0.2">
      <c r="A67" t="s">
        <v>182</v>
      </c>
      <c r="B67" s="2">
        <v>340481145</v>
      </c>
      <c r="C67" s="2">
        <v>139</v>
      </c>
      <c r="D67" s="3">
        <v>33630</v>
      </c>
      <c r="E67" s="3">
        <v>5376</v>
      </c>
      <c r="F67" s="4">
        <v>69</v>
      </c>
      <c r="G67">
        <v>0</v>
      </c>
      <c r="H67" s="5">
        <v>0.98</v>
      </c>
      <c r="K67" t="s">
        <v>22</v>
      </c>
      <c r="L67" t="s">
        <v>23</v>
      </c>
    </row>
    <row r="68" spans="1:12" hidden="1" x14ac:dyDescent="0.2">
      <c r="A68" t="s">
        <v>182</v>
      </c>
      <c r="B68" s="2">
        <v>340481176</v>
      </c>
      <c r="C68" s="2">
        <v>55</v>
      </c>
      <c r="D68" s="3">
        <v>21852</v>
      </c>
      <c r="E68" s="3">
        <v>0</v>
      </c>
      <c r="F68" s="4">
        <v>27.08</v>
      </c>
      <c r="G68">
        <v>0</v>
      </c>
      <c r="H68" s="5">
        <v>0</v>
      </c>
      <c r="K68" t="s">
        <v>22</v>
      </c>
      <c r="L68" t="s">
        <v>23</v>
      </c>
    </row>
    <row r="69" spans="1:12" hidden="1" x14ac:dyDescent="0.2">
      <c r="A69" t="s">
        <v>182</v>
      </c>
      <c r="B69" s="2">
        <v>340482249</v>
      </c>
      <c r="C69" s="2">
        <v>55</v>
      </c>
      <c r="D69" s="3">
        <v>20527</v>
      </c>
      <c r="E69" s="3">
        <v>0</v>
      </c>
      <c r="F69" s="4">
        <v>31.94</v>
      </c>
      <c r="G69">
        <v>0</v>
      </c>
      <c r="H69" s="5">
        <v>0</v>
      </c>
      <c r="K69" t="s">
        <v>22</v>
      </c>
      <c r="L69" t="s">
        <v>23</v>
      </c>
    </row>
    <row r="70" spans="1:12" hidden="1" x14ac:dyDescent="0.2">
      <c r="A70" t="s">
        <v>182</v>
      </c>
      <c r="B70" s="2">
        <v>340482800</v>
      </c>
      <c r="C70" s="2">
        <v>55</v>
      </c>
      <c r="D70" s="3">
        <v>18381</v>
      </c>
      <c r="E70" s="3">
        <v>0</v>
      </c>
      <c r="F70" s="4">
        <v>31.28</v>
      </c>
      <c r="G70">
        <v>0</v>
      </c>
      <c r="H70" s="5">
        <v>0</v>
      </c>
      <c r="K70" t="s">
        <v>22</v>
      </c>
      <c r="L70" t="s">
        <v>23</v>
      </c>
    </row>
    <row r="71" spans="1:12" hidden="1" x14ac:dyDescent="0.2">
      <c r="A71" t="s">
        <v>182</v>
      </c>
      <c r="B71" s="2">
        <v>340482853</v>
      </c>
      <c r="C71" s="2">
        <v>69</v>
      </c>
      <c r="D71" s="3">
        <v>17744</v>
      </c>
      <c r="E71" s="3">
        <v>0</v>
      </c>
      <c r="F71" s="4">
        <v>37.11</v>
      </c>
      <c r="G71">
        <v>0</v>
      </c>
      <c r="H71" s="5">
        <v>0</v>
      </c>
      <c r="K71" t="s">
        <v>22</v>
      </c>
      <c r="L71" t="s">
        <v>23</v>
      </c>
    </row>
    <row r="72" spans="1:12" hidden="1" x14ac:dyDescent="0.2">
      <c r="A72" t="s">
        <v>182</v>
      </c>
      <c r="B72" s="2">
        <v>340483894</v>
      </c>
      <c r="C72" s="2">
        <v>6</v>
      </c>
      <c r="D72" s="3">
        <v>921</v>
      </c>
      <c r="E72" s="3">
        <v>0</v>
      </c>
      <c r="F72" s="4">
        <v>0.78</v>
      </c>
      <c r="G72">
        <v>0</v>
      </c>
      <c r="H72" s="5">
        <v>0</v>
      </c>
      <c r="K72" t="s">
        <v>22</v>
      </c>
      <c r="L72" t="s">
        <v>23</v>
      </c>
    </row>
    <row r="73" spans="1:12" hidden="1" x14ac:dyDescent="0.2">
      <c r="A73" t="s">
        <v>182</v>
      </c>
      <c r="B73" s="2">
        <v>340484294</v>
      </c>
      <c r="C73" s="2">
        <v>6</v>
      </c>
      <c r="D73" s="3">
        <v>1698</v>
      </c>
      <c r="E73" s="3">
        <v>0</v>
      </c>
      <c r="F73" s="4">
        <v>1.59</v>
      </c>
      <c r="G73">
        <v>0</v>
      </c>
      <c r="H73" s="5">
        <v>0</v>
      </c>
      <c r="K73" t="s">
        <v>22</v>
      </c>
      <c r="L73" t="s">
        <v>23</v>
      </c>
    </row>
    <row r="74" spans="1:12" hidden="1" x14ac:dyDescent="0.2">
      <c r="A74" t="s">
        <v>182</v>
      </c>
      <c r="B74" s="2">
        <v>340485073</v>
      </c>
      <c r="C74" s="2">
        <v>346</v>
      </c>
      <c r="D74" s="3">
        <v>17225</v>
      </c>
      <c r="E74" s="3">
        <v>4775</v>
      </c>
      <c r="F74" s="4">
        <v>132.15</v>
      </c>
      <c r="G74">
        <v>0</v>
      </c>
      <c r="H74" s="5">
        <v>0.96</v>
      </c>
      <c r="K74" t="s">
        <v>22</v>
      </c>
      <c r="L74" t="s">
        <v>23</v>
      </c>
    </row>
    <row r="75" spans="1:12" hidden="1" x14ac:dyDescent="0.2">
      <c r="A75" t="s">
        <v>182</v>
      </c>
      <c r="B75" s="2">
        <v>340485116</v>
      </c>
      <c r="C75" s="2">
        <v>218</v>
      </c>
      <c r="D75" s="3">
        <v>5180</v>
      </c>
      <c r="E75" s="3">
        <v>1284</v>
      </c>
      <c r="F75" s="4">
        <v>44.84</v>
      </c>
      <c r="G75">
        <v>0</v>
      </c>
      <c r="H75" s="5">
        <v>0.97</v>
      </c>
      <c r="K75" t="s">
        <v>22</v>
      </c>
      <c r="L75" t="s">
        <v>23</v>
      </c>
    </row>
    <row r="76" spans="1:12" hidden="1" x14ac:dyDescent="0.2">
      <c r="A76" t="s">
        <v>182</v>
      </c>
      <c r="B76" s="2">
        <v>340485613</v>
      </c>
      <c r="C76" s="2">
        <v>28</v>
      </c>
      <c r="D76" s="3">
        <v>15687</v>
      </c>
      <c r="E76" s="3">
        <v>0</v>
      </c>
      <c r="F76" s="4">
        <v>23.2</v>
      </c>
      <c r="G76">
        <v>0</v>
      </c>
      <c r="H76" s="5">
        <v>0</v>
      </c>
      <c r="K76" t="s">
        <v>22</v>
      </c>
      <c r="L76" t="s">
        <v>23</v>
      </c>
    </row>
    <row r="77" spans="1:12" hidden="1" x14ac:dyDescent="0.2">
      <c r="A77" t="s">
        <v>182</v>
      </c>
      <c r="B77" s="2">
        <v>340488439</v>
      </c>
      <c r="C77" s="2">
        <v>55</v>
      </c>
      <c r="D77" s="3">
        <v>18388</v>
      </c>
      <c r="E77" s="3">
        <v>0</v>
      </c>
      <c r="F77" s="4">
        <v>19.829999999999998</v>
      </c>
      <c r="G77">
        <v>0</v>
      </c>
      <c r="H77" s="5">
        <v>0</v>
      </c>
      <c r="K77" t="s">
        <v>22</v>
      </c>
      <c r="L77" t="s">
        <v>23</v>
      </c>
    </row>
    <row r="78" spans="1:12" hidden="1" x14ac:dyDescent="0.2">
      <c r="A78" t="s">
        <v>182</v>
      </c>
      <c r="B78" s="2">
        <v>340488855</v>
      </c>
      <c r="C78" s="2">
        <v>218</v>
      </c>
      <c r="D78" s="3">
        <v>30056</v>
      </c>
      <c r="E78" s="3">
        <v>2368</v>
      </c>
      <c r="F78" s="4">
        <v>115.12</v>
      </c>
      <c r="G78">
        <v>0</v>
      </c>
      <c r="H78" s="5">
        <v>0.99</v>
      </c>
      <c r="K78" t="s">
        <v>22</v>
      </c>
      <c r="L78" t="s">
        <v>23</v>
      </c>
    </row>
    <row r="79" spans="1:12" hidden="1" x14ac:dyDescent="0.2">
      <c r="A79" t="s">
        <v>182</v>
      </c>
      <c r="B79" s="2">
        <v>340491845</v>
      </c>
      <c r="C79" s="2">
        <v>436</v>
      </c>
      <c r="D79" s="3">
        <v>27636</v>
      </c>
      <c r="E79" s="3">
        <v>240</v>
      </c>
      <c r="F79" s="4">
        <v>97.98</v>
      </c>
      <c r="G79">
        <v>0</v>
      </c>
      <c r="H79" s="5">
        <v>1</v>
      </c>
      <c r="K79" t="s">
        <v>22</v>
      </c>
      <c r="L79" t="s">
        <v>23</v>
      </c>
    </row>
    <row r="80" spans="1:12" hidden="1" x14ac:dyDescent="0.2">
      <c r="A80" t="s">
        <v>182</v>
      </c>
      <c r="B80" s="2">
        <v>340492491</v>
      </c>
      <c r="C80" s="2">
        <v>44</v>
      </c>
      <c r="D80" s="3">
        <v>5736</v>
      </c>
      <c r="E80" s="3">
        <v>0</v>
      </c>
      <c r="F80" s="4">
        <v>22.69</v>
      </c>
      <c r="G80">
        <v>0</v>
      </c>
      <c r="H80" s="5">
        <v>0</v>
      </c>
      <c r="K80" t="s">
        <v>22</v>
      </c>
      <c r="L80" t="s">
        <v>23</v>
      </c>
    </row>
    <row r="81" spans="1:12" hidden="1" x14ac:dyDescent="0.2">
      <c r="A81" t="s">
        <v>182</v>
      </c>
      <c r="B81" s="2">
        <v>340492892</v>
      </c>
      <c r="C81" s="2">
        <v>55</v>
      </c>
      <c r="D81" s="3">
        <v>7566</v>
      </c>
      <c r="E81" s="3">
        <v>0</v>
      </c>
      <c r="F81" s="4">
        <v>15.99</v>
      </c>
      <c r="G81">
        <v>0</v>
      </c>
      <c r="H81" s="5">
        <v>0</v>
      </c>
      <c r="K81" t="s">
        <v>22</v>
      </c>
      <c r="L81" t="s">
        <v>23</v>
      </c>
    </row>
    <row r="82" spans="1:12" hidden="1" x14ac:dyDescent="0.2">
      <c r="A82" t="s">
        <v>182</v>
      </c>
      <c r="B82" s="2">
        <v>340493399</v>
      </c>
      <c r="C82" s="2">
        <v>173</v>
      </c>
      <c r="D82" s="3">
        <v>5260</v>
      </c>
      <c r="E82" s="3">
        <v>744</v>
      </c>
      <c r="F82" s="4">
        <v>26.2</v>
      </c>
      <c r="G82">
        <v>0</v>
      </c>
      <c r="H82" s="5">
        <v>0.99</v>
      </c>
      <c r="K82" t="s">
        <v>22</v>
      </c>
      <c r="L82" t="s">
        <v>23</v>
      </c>
    </row>
    <row r="83" spans="1:12" hidden="1" x14ac:dyDescent="0.2">
      <c r="A83" t="s">
        <v>182</v>
      </c>
      <c r="B83" s="2">
        <v>340494743</v>
      </c>
      <c r="C83" s="2">
        <v>44</v>
      </c>
      <c r="D83" s="3">
        <v>20699</v>
      </c>
      <c r="E83" s="3">
        <v>0</v>
      </c>
      <c r="F83" s="4">
        <v>39.31</v>
      </c>
      <c r="G83">
        <v>0</v>
      </c>
      <c r="H83" s="5">
        <v>0</v>
      </c>
      <c r="K83" t="s">
        <v>22</v>
      </c>
      <c r="L83" t="s">
        <v>23</v>
      </c>
    </row>
    <row r="84" spans="1:12" hidden="1" x14ac:dyDescent="0.2">
      <c r="A84" t="s">
        <v>182</v>
      </c>
      <c r="B84" s="2">
        <v>340494937</v>
      </c>
      <c r="C84" s="2">
        <v>28</v>
      </c>
      <c r="D84" s="3">
        <v>2076</v>
      </c>
      <c r="E84" s="3">
        <v>0</v>
      </c>
      <c r="F84" s="4">
        <v>2.64</v>
      </c>
      <c r="G84">
        <v>0</v>
      </c>
      <c r="H84" s="5">
        <v>0</v>
      </c>
      <c r="K84" t="s">
        <v>22</v>
      </c>
      <c r="L84" t="s">
        <v>23</v>
      </c>
    </row>
    <row r="85" spans="1:12" hidden="1" x14ac:dyDescent="0.2">
      <c r="A85" t="s">
        <v>182</v>
      </c>
      <c r="B85" s="2">
        <v>340495337</v>
      </c>
      <c r="C85" s="2">
        <v>87</v>
      </c>
      <c r="D85" s="3">
        <v>12190</v>
      </c>
      <c r="E85" s="3">
        <v>3105</v>
      </c>
      <c r="F85" s="4">
        <v>33</v>
      </c>
      <c r="G85">
        <v>0</v>
      </c>
      <c r="H85" s="5">
        <v>0.96</v>
      </c>
      <c r="K85" t="s">
        <v>22</v>
      </c>
      <c r="L85" t="s">
        <v>23</v>
      </c>
    </row>
    <row r="86" spans="1:12" hidden="1" x14ac:dyDescent="0.2">
      <c r="A86" t="s">
        <v>182</v>
      </c>
      <c r="B86" s="2">
        <v>340495811</v>
      </c>
      <c r="C86" s="2">
        <v>28</v>
      </c>
      <c r="D86" s="3">
        <v>7760</v>
      </c>
      <c r="E86" s="3">
        <v>0</v>
      </c>
      <c r="F86" s="4">
        <v>12.74</v>
      </c>
      <c r="G86">
        <v>0</v>
      </c>
      <c r="H86" s="5">
        <v>0</v>
      </c>
      <c r="K86" t="s">
        <v>22</v>
      </c>
      <c r="L86" t="s">
        <v>23</v>
      </c>
    </row>
    <row r="87" spans="1:12" hidden="1" x14ac:dyDescent="0.2">
      <c r="A87" t="s">
        <v>182</v>
      </c>
      <c r="B87" s="2">
        <v>340498825</v>
      </c>
      <c r="C87" s="2">
        <v>630</v>
      </c>
      <c r="D87" s="3">
        <v>64830</v>
      </c>
      <c r="E87" s="3">
        <v>0</v>
      </c>
      <c r="F87" s="4">
        <v>240.5</v>
      </c>
      <c r="G87">
        <v>0</v>
      </c>
      <c r="H87" s="5">
        <v>1</v>
      </c>
      <c r="K87" t="s">
        <v>22</v>
      </c>
      <c r="L87" t="s">
        <v>23</v>
      </c>
    </row>
    <row r="88" spans="1:12" hidden="1" x14ac:dyDescent="0.2">
      <c r="A88" t="s">
        <v>182</v>
      </c>
      <c r="B88" s="2">
        <v>340499272</v>
      </c>
      <c r="C88" s="2">
        <v>55</v>
      </c>
      <c r="D88" s="3">
        <v>39954</v>
      </c>
      <c r="E88" s="3">
        <v>0</v>
      </c>
      <c r="F88" s="4">
        <v>46.9</v>
      </c>
      <c r="G88">
        <v>0</v>
      </c>
      <c r="H88" s="5">
        <v>0</v>
      </c>
      <c r="K88" t="s">
        <v>22</v>
      </c>
      <c r="L88" t="s">
        <v>23</v>
      </c>
    </row>
    <row r="89" spans="1:12" hidden="1" x14ac:dyDescent="0.2">
      <c r="A89" t="s">
        <v>182</v>
      </c>
      <c r="B89" s="2">
        <v>340501486</v>
      </c>
      <c r="C89" s="2">
        <v>44</v>
      </c>
      <c r="D89" s="3">
        <v>5137</v>
      </c>
      <c r="E89" s="3">
        <v>0</v>
      </c>
      <c r="F89" s="4">
        <v>14.98</v>
      </c>
      <c r="G89">
        <v>0</v>
      </c>
      <c r="H89" s="5">
        <v>0</v>
      </c>
      <c r="K89" t="s">
        <v>22</v>
      </c>
      <c r="L89" t="s">
        <v>23</v>
      </c>
    </row>
    <row r="90" spans="1:12" hidden="1" x14ac:dyDescent="0.2">
      <c r="A90" t="s">
        <v>182</v>
      </c>
      <c r="B90" s="2">
        <v>340501590</v>
      </c>
      <c r="C90" s="2">
        <v>44</v>
      </c>
      <c r="D90" s="3">
        <v>30041</v>
      </c>
      <c r="E90" s="3">
        <v>0</v>
      </c>
      <c r="F90" s="4">
        <v>38.4</v>
      </c>
      <c r="G90">
        <v>0</v>
      </c>
      <c r="H90" s="5">
        <v>0</v>
      </c>
      <c r="K90" t="s">
        <v>22</v>
      </c>
      <c r="L90" t="s">
        <v>23</v>
      </c>
    </row>
    <row r="91" spans="1:12" hidden="1" x14ac:dyDescent="0.2">
      <c r="A91" t="s">
        <v>182</v>
      </c>
      <c r="B91" s="2">
        <v>340502274</v>
      </c>
      <c r="C91" s="2">
        <v>218</v>
      </c>
      <c r="D91" s="3">
        <v>25380</v>
      </c>
      <c r="E91" s="3">
        <v>6579</v>
      </c>
      <c r="F91" s="4">
        <v>111.87</v>
      </c>
      <c r="G91">
        <v>0</v>
      </c>
      <c r="H91" s="5">
        <v>0.96</v>
      </c>
      <c r="K91" t="s">
        <v>22</v>
      </c>
      <c r="L91" t="s">
        <v>23</v>
      </c>
    </row>
    <row r="92" spans="1:12" hidden="1" x14ac:dyDescent="0.2">
      <c r="A92" t="s">
        <v>182</v>
      </c>
      <c r="B92" s="2">
        <v>340502428</v>
      </c>
      <c r="C92" s="2">
        <v>55</v>
      </c>
      <c r="D92" s="3">
        <v>1900</v>
      </c>
      <c r="E92" s="3">
        <v>0</v>
      </c>
      <c r="F92" s="4">
        <v>2.68</v>
      </c>
      <c r="G92">
        <v>0</v>
      </c>
      <c r="H92" s="5">
        <v>0</v>
      </c>
      <c r="K92" t="s">
        <v>22</v>
      </c>
      <c r="L92" t="s">
        <v>23</v>
      </c>
    </row>
    <row r="93" spans="1:12" hidden="1" x14ac:dyDescent="0.2">
      <c r="A93" t="s">
        <v>182</v>
      </c>
      <c r="B93" s="2">
        <v>340503140</v>
      </c>
      <c r="C93" s="2">
        <v>55</v>
      </c>
      <c r="D93" s="3">
        <v>14837</v>
      </c>
      <c r="E93" s="3">
        <v>0</v>
      </c>
      <c r="F93" s="4">
        <v>18.25</v>
      </c>
      <c r="G93">
        <v>0</v>
      </c>
      <c r="H93" s="5">
        <v>0</v>
      </c>
      <c r="K93" t="s">
        <v>22</v>
      </c>
      <c r="L93" t="s">
        <v>23</v>
      </c>
    </row>
    <row r="94" spans="1:12" hidden="1" x14ac:dyDescent="0.2">
      <c r="A94" t="s">
        <v>182</v>
      </c>
      <c r="B94" s="2">
        <v>340503711</v>
      </c>
      <c r="C94" s="2">
        <v>111</v>
      </c>
      <c r="D94" s="3">
        <v>45012</v>
      </c>
      <c r="E94" s="3">
        <v>3060</v>
      </c>
      <c r="F94" s="4">
        <v>112.36</v>
      </c>
      <c r="G94">
        <v>0</v>
      </c>
      <c r="H94" s="5">
        <v>0.99</v>
      </c>
      <c r="K94" t="s">
        <v>22</v>
      </c>
      <c r="L94" t="s">
        <v>23</v>
      </c>
    </row>
    <row r="95" spans="1:12" hidden="1" x14ac:dyDescent="0.2">
      <c r="A95" t="s">
        <v>182</v>
      </c>
      <c r="B95" s="2">
        <v>340504270</v>
      </c>
      <c r="C95" s="2">
        <v>69</v>
      </c>
      <c r="D95" s="3">
        <v>12214</v>
      </c>
      <c r="E95" s="3">
        <v>0</v>
      </c>
      <c r="F95" s="4">
        <v>30.55</v>
      </c>
      <c r="G95">
        <v>0</v>
      </c>
      <c r="H95" s="5">
        <v>0</v>
      </c>
      <c r="K95" t="s">
        <v>22</v>
      </c>
      <c r="L95" t="s">
        <v>23</v>
      </c>
    </row>
    <row r="96" spans="1:12" hidden="1" x14ac:dyDescent="0.2">
      <c r="A96" t="s">
        <v>182</v>
      </c>
      <c r="B96" s="2">
        <v>340504273</v>
      </c>
      <c r="C96" s="2">
        <v>69</v>
      </c>
      <c r="D96" s="3">
        <v>11991</v>
      </c>
      <c r="E96" s="3">
        <v>0</v>
      </c>
      <c r="F96" s="4">
        <v>32.08</v>
      </c>
      <c r="G96">
        <v>0</v>
      </c>
      <c r="H96" s="5">
        <v>0</v>
      </c>
      <c r="K96" t="s">
        <v>22</v>
      </c>
      <c r="L96" t="s">
        <v>23</v>
      </c>
    </row>
    <row r="97" spans="1:12" hidden="1" x14ac:dyDescent="0.2">
      <c r="A97" t="s">
        <v>182</v>
      </c>
      <c r="B97" s="2">
        <v>340505076</v>
      </c>
      <c r="C97" s="2">
        <v>28</v>
      </c>
      <c r="D97" s="3">
        <v>4063</v>
      </c>
      <c r="E97" s="3">
        <v>0</v>
      </c>
      <c r="F97" s="4">
        <v>10.89</v>
      </c>
      <c r="G97">
        <v>0</v>
      </c>
      <c r="H97" s="5">
        <v>0</v>
      </c>
      <c r="K97" t="s">
        <v>22</v>
      </c>
      <c r="L97" t="s">
        <v>23</v>
      </c>
    </row>
    <row r="98" spans="1:12" hidden="1" x14ac:dyDescent="0.2">
      <c r="A98" t="s">
        <v>182</v>
      </c>
      <c r="B98" s="2">
        <v>340510078</v>
      </c>
      <c r="C98" s="2">
        <v>44</v>
      </c>
      <c r="D98" s="3">
        <v>10402</v>
      </c>
      <c r="E98" s="3">
        <v>0</v>
      </c>
      <c r="F98" s="4">
        <v>14.33</v>
      </c>
      <c r="G98">
        <v>0</v>
      </c>
      <c r="H98" s="5">
        <v>0</v>
      </c>
      <c r="K98" t="s">
        <v>22</v>
      </c>
      <c r="L98" t="s">
        <v>23</v>
      </c>
    </row>
    <row r="99" spans="1:12" hidden="1" x14ac:dyDescent="0.2">
      <c r="A99" t="s">
        <v>182</v>
      </c>
      <c r="B99" s="2">
        <v>340517521</v>
      </c>
      <c r="C99" s="2">
        <v>87</v>
      </c>
      <c r="D99" s="3">
        <v>3285</v>
      </c>
      <c r="E99" s="3">
        <v>770</v>
      </c>
      <c r="F99" s="4">
        <v>19.5</v>
      </c>
      <c r="G99">
        <v>0</v>
      </c>
      <c r="H99" s="5">
        <v>0.97</v>
      </c>
      <c r="K99" t="s">
        <v>22</v>
      </c>
      <c r="L99" t="s">
        <v>23</v>
      </c>
    </row>
    <row r="100" spans="1:12" hidden="1" x14ac:dyDescent="0.2">
      <c r="A100" t="s">
        <v>182</v>
      </c>
      <c r="B100" s="2">
        <v>340517813</v>
      </c>
      <c r="C100" s="2">
        <v>630</v>
      </c>
      <c r="D100" s="3">
        <v>52480</v>
      </c>
      <c r="E100" s="3">
        <v>16110</v>
      </c>
      <c r="F100" s="4">
        <v>234.8</v>
      </c>
      <c r="G100">
        <v>0</v>
      </c>
      <c r="H100" s="5">
        <v>0.95</v>
      </c>
      <c r="K100" t="s">
        <v>22</v>
      </c>
      <c r="L100" t="s">
        <v>23</v>
      </c>
    </row>
    <row r="101" spans="1:12" hidden="1" x14ac:dyDescent="0.2">
      <c r="A101" t="s">
        <v>182</v>
      </c>
      <c r="B101" s="2">
        <v>340518143</v>
      </c>
      <c r="C101" s="2">
        <v>55</v>
      </c>
      <c r="D101" s="3">
        <v>17507</v>
      </c>
      <c r="E101" s="3">
        <v>0</v>
      </c>
      <c r="F101" s="4">
        <v>11.2</v>
      </c>
      <c r="G101">
        <v>0</v>
      </c>
      <c r="H101" s="5">
        <v>0</v>
      </c>
      <c r="K101" t="s">
        <v>22</v>
      </c>
      <c r="L101" t="s">
        <v>23</v>
      </c>
    </row>
    <row r="102" spans="1:12" hidden="1" x14ac:dyDescent="0.2">
      <c r="A102" t="s">
        <v>182</v>
      </c>
      <c r="B102" s="2">
        <v>340520782</v>
      </c>
      <c r="C102" s="2">
        <v>111</v>
      </c>
      <c r="D102" s="3">
        <v>11988</v>
      </c>
      <c r="E102" s="3">
        <v>0</v>
      </c>
      <c r="F102" s="4">
        <v>8.92</v>
      </c>
      <c r="G102">
        <v>0</v>
      </c>
      <c r="H102" s="5">
        <v>1</v>
      </c>
      <c r="K102" t="s">
        <v>22</v>
      </c>
      <c r="L102" t="s">
        <v>23</v>
      </c>
    </row>
    <row r="103" spans="1:12" hidden="1" x14ac:dyDescent="0.2">
      <c r="A103" t="s">
        <v>182</v>
      </c>
      <c r="B103" s="2">
        <v>340521045</v>
      </c>
      <c r="C103" s="2">
        <v>17</v>
      </c>
      <c r="D103" s="3">
        <v>969</v>
      </c>
      <c r="E103" s="3">
        <v>0</v>
      </c>
      <c r="F103" s="4">
        <v>6.1</v>
      </c>
      <c r="G103">
        <v>0</v>
      </c>
      <c r="H103" s="5">
        <v>0</v>
      </c>
      <c r="K103" t="s">
        <v>22</v>
      </c>
      <c r="L103" t="s">
        <v>23</v>
      </c>
    </row>
    <row r="104" spans="1:12" hidden="1" x14ac:dyDescent="0.2">
      <c r="A104" t="s">
        <v>182</v>
      </c>
      <c r="B104" s="2">
        <v>340527340</v>
      </c>
      <c r="C104" s="2">
        <v>17</v>
      </c>
      <c r="D104" s="3">
        <v>850</v>
      </c>
      <c r="E104" s="3">
        <v>0</v>
      </c>
      <c r="F104" s="4">
        <v>5.98</v>
      </c>
      <c r="G104">
        <v>0</v>
      </c>
      <c r="H104" s="5">
        <v>0</v>
      </c>
      <c r="K104" t="s">
        <v>22</v>
      </c>
      <c r="L104" t="s">
        <v>23</v>
      </c>
    </row>
    <row r="105" spans="1:12" hidden="1" x14ac:dyDescent="0.2">
      <c r="A105" t="s">
        <v>182</v>
      </c>
      <c r="B105" s="2">
        <v>340527711</v>
      </c>
      <c r="C105" s="2">
        <v>17</v>
      </c>
      <c r="D105" s="3">
        <v>4738</v>
      </c>
      <c r="E105" s="3">
        <v>0</v>
      </c>
      <c r="F105" s="4">
        <v>0</v>
      </c>
      <c r="G105">
        <v>0</v>
      </c>
      <c r="H105" s="5">
        <v>0</v>
      </c>
      <c r="K105" t="s">
        <v>22</v>
      </c>
      <c r="L105" t="s">
        <v>23</v>
      </c>
    </row>
    <row r="106" spans="1:12" hidden="1" x14ac:dyDescent="0.2">
      <c r="A106" t="s">
        <v>182</v>
      </c>
      <c r="B106" s="2">
        <v>340527712</v>
      </c>
      <c r="C106" s="2">
        <v>9</v>
      </c>
      <c r="D106" s="3">
        <v>713</v>
      </c>
      <c r="E106" s="3">
        <v>0</v>
      </c>
      <c r="F106" s="4">
        <v>0.65</v>
      </c>
      <c r="G106">
        <v>0</v>
      </c>
      <c r="H106" s="5">
        <v>0</v>
      </c>
      <c r="K106" t="s">
        <v>22</v>
      </c>
      <c r="L106" t="s">
        <v>23</v>
      </c>
    </row>
    <row r="107" spans="1:12" hidden="1" x14ac:dyDescent="0.2">
      <c r="A107" t="s">
        <v>182</v>
      </c>
      <c r="B107" s="2">
        <v>340529514</v>
      </c>
      <c r="C107" s="2">
        <v>9</v>
      </c>
      <c r="D107" s="3">
        <v>1863</v>
      </c>
      <c r="E107" s="3">
        <v>0</v>
      </c>
      <c r="F107" s="4">
        <v>2.33</v>
      </c>
      <c r="G107">
        <v>0</v>
      </c>
      <c r="H107" s="5">
        <v>0</v>
      </c>
      <c r="K107" t="s">
        <v>22</v>
      </c>
      <c r="L107" t="s">
        <v>23</v>
      </c>
    </row>
    <row r="108" spans="1:12" hidden="1" x14ac:dyDescent="0.2">
      <c r="A108" t="s">
        <v>182</v>
      </c>
      <c r="B108" s="2">
        <v>340532528</v>
      </c>
      <c r="C108" s="2">
        <v>17</v>
      </c>
      <c r="D108" s="3">
        <v>1377</v>
      </c>
      <c r="E108" s="3">
        <v>0</v>
      </c>
      <c r="F108" s="4">
        <v>5.65</v>
      </c>
      <c r="G108">
        <v>0</v>
      </c>
      <c r="H108" s="5">
        <v>0</v>
      </c>
      <c r="K108" t="s">
        <v>22</v>
      </c>
      <c r="L108" t="s">
        <v>23</v>
      </c>
    </row>
    <row r="109" spans="1:12" hidden="1" x14ac:dyDescent="0.2">
      <c r="A109" t="s">
        <v>182</v>
      </c>
      <c r="B109" s="2">
        <v>340532535</v>
      </c>
      <c r="C109" s="2">
        <v>17</v>
      </c>
      <c r="D109" s="3">
        <v>23757</v>
      </c>
      <c r="E109" s="3">
        <v>0</v>
      </c>
      <c r="F109" s="4">
        <v>25.1</v>
      </c>
      <c r="G109">
        <v>0</v>
      </c>
      <c r="H109" s="5">
        <v>0</v>
      </c>
      <c r="K109" t="s">
        <v>22</v>
      </c>
      <c r="L109" t="s">
        <v>23</v>
      </c>
    </row>
    <row r="110" spans="1:12" hidden="1" x14ac:dyDescent="0.2">
      <c r="A110" t="s">
        <v>182</v>
      </c>
      <c r="B110" s="2">
        <v>340535009</v>
      </c>
      <c r="C110" s="2">
        <v>28</v>
      </c>
      <c r="D110" s="3">
        <v>26267</v>
      </c>
      <c r="E110" s="3">
        <v>0</v>
      </c>
      <c r="F110" s="4">
        <v>56.81</v>
      </c>
      <c r="G110">
        <v>0</v>
      </c>
      <c r="H110" s="5">
        <v>0</v>
      </c>
      <c r="K110" t="s">
        <v>22</v>
      </c>
      <c r="L110" t="s">
        <v>23</v>
      </c>
    </row>
    <row r="111" spans="1:12" hidden="1" x14ac:dyDescent="0.2">
      <c r="A111" t="s">
        <v>182</v>
      </c>
      <c r="B111" s="2">
        <v>340538286</v>
      </c>
      <c r="C111" s="2">
        <v>55</v>
      </c>
      <c r="D111" s="3">
        <v>22151</v>
      </c>
      <c r="E111" s="3">
        <v>0</v>
      </c>
      <c r="F111" s="4">
        <v>14</v>
      </c>
      <c r="G111">
        <v>0</v>
      </c>
      <c r="H111" s="5">
        <v>0</v>
      </c>
      <c r="K111" t="s">
        <v>22</v>
      </c>
      <c r="L111" t="s">
        <v>23</v>
      </c>
    </row>
    <row r="112" spans="1:12" hidden="1" x14ac:dyDescent="0.2">
      <c r="A112" t="s">
        <v>182</v>
      </c>
      <c r="B112" s="2">
        <v>340540092</v>
      </c>
      <c r="C112" s="2">
        <v>87</v>
      </c>
      <c r="D112" s="3">
        <v>6160</v>
      </c>
      <c r="E112" s="3">
        <v>25</v>
      </c>
      <c r="F112" s="4">
        <v>20.45</v>
      </c>
      <c r="G112">
        <v>0</v>
      </c>
      <c r="H112" s="5">
        <v>1</v>
      </c>
      <c r="K112" t="s">
        <v>22</v>
      </c>
      <c r="L112" t="s">
        <v>23</v>
      </c>
    </row>
    <row r="113" spans="1:12" hidden="1" x14ac:dyDescent="0.2">
      <c r="A113" t="s">
        <v>182</v>
      </c>
      <c r="B113" s="2">
        <v>340541129</v>
      </c>
      <c r="C113" s="2">
        <v>436</v>
      </c>
      <c r="D113" s="3">
        <v>111030</v>
      </c>
      <c r="E113" s="3">
        <v>50860</v>
      </c>
      <c r="F113" s="4">
        <v>54</v>
      </c>
      <c r="G113">
        <v>0</v>
      </c>
      <c r="H113" s="5">
        <v>1</v>
      </c>
      <c r="K113" t="s">
        <v>22</v>
      </c>
      <c r="L113" t="s">
        <v>23</v>
      </c>
    </row>
    <row r="114" spans="1:12" hidden="1" x14ac:dyDescent="0.2">
      <c r="A114" t="s">
        <v>182</v>
      </c>
      <c r="B114" s="2">
        <v>340541665</v>
      </c>
      <c r="C114" s="2">
        <v>28</v>
      </c>
      <c r="D114" s="3">
        <v>17718</v>
      </c>
      <c r="E114" s="3">
        <v>0</v>
      </c>
      <c r="F114" s="4">
        <v>22.81</v>
      </c>
      <c r="G114">
        <v>0</v>
      </c>
      <c r="H114" s="5">
        <v>0</v>
      </c>
      <c r="K114" t="s">
        <v>22</v>
      </c>
      <c r="L114" t="s">
        <v>23</v>
      </c>
    </row>
    <row r="115" spans="1:12" hidden="1" x14ac:dyDescent="0.2">
      <c r="A115" t="s">
        <v>182</v>
      </c>
      <c r="B115" s="2">
        <v>340542000</v>
      </c>
      <c r="C115" s="2">
        <v>44</v>
      </c>
      <c r="D115" s="3">
        <v>7392</v>
      </c>
      <c r="E115" s="3">
        <v>0</v>
      </c>
      <c r="F115" s="4">
        <v>26.8</v>
      </c>
      <c r="G115">
        <v>0</v>
      </c>
      <c r="H115" s="5">
        <v>0</v>
      </c>
      <c r="K115" t="s">
        <v>22</v>
      </c>
      <c r="L115" t="s">
        <v>23</v>
      </c>
    </row>
    <row r="116" spans="1:12" hidden="1" x14ac:dyDescent="0.2">
      <c r="A116" t="s">
        <v>182</v>
      </c>
      <c r="B116" s="2">
        <v>340546539</v>
      </c>
      <c r="C116" s="2">
        <v>173</v>
      </c>
      <c r="D116" s="3">
        <v>3465</v>
      </c>
      <c r="E116" s="3">
        <v>35</v>
      </c>
      <c r="F116" s="4">
        <v>19.25</v>
      </c>
      <c r="G116">
        <v>0</v>
      </c>
      <c r="H116" s="5">
        <v>1</v>
      </c>
      <c r="K116" t="s">
        <v>22</v>
      </c>
      <c r="L116" t="s">
        <v>23</v>
      </c>
    </row>
    <row r="117" spans="1:12" hidden="1" x14ac:dyDescent="0.2">
      <c r="A117" t="s">
        <v>182</v>
      </c>
      <c r="B117" s="2">
        <v>340546549</v>
      </c>
      <c r="C117" s="2">
        <v>277</v>
      </c>
      <c r="D117" s="3">
        <v>18190</v>
      </c>
      <c r="E117" s="3">
        <v>0</v>
      </c>
      <c r="F117" s="4">
        <v>66.900000000000006</v>
      </c>
      <c r="G117">
        <v>0</v>
      </c>
      <c r="H117" s="5">
        <v>1</v>
      </c>
      <c r="K117" t="s">
        <v>22</v>
      </c>
      <c r="L117" t="s">
        <v>23</v>
      </c>
    </row>
    <row r="118" spans="1:12" hidden="1" x14ac:dyDescent="0.2">
      <c r="A118" t="s">
        <v>182</v>
      </c>
      <c r="B118" s="2">
        <v>340546763</v>
      </c>
      <c r="C118" s="2">
        <v>111</v>
      </c>
      <c r="D118" s="3">
        <v>9590</v>
      </c>
      <c r="E118" s="3">
        <v>535</v>
      </c>
      <c r="F118" s="4">
        <v>59.2</v>
      </c>
      <c r="G118">
        <v>0</v>
      </c>
      <c r="H118" s="5">
        <v>0.99</v>
      </c>
      <c r="K118" t="s">
        <v>22</v>
      </c>
      <c r="L118" t="s">
        <v>23</v>
      </c>
    </row>
    <row r="119" spans="1:12" hidden="1" x14ac:dyDescent="0.2">
      <c r="A119" t="s">
        <v>182</v>
      </c>
      <c r="B119" s="2">
        <v>340549042</v>
      </c>
      <c r="C119" s="2">
        <v>55</v>
      </c>
      <c r="D119" s="3">
        <v>42879</v>
      </c>
      <c r="E119" s="3">
        <v>0</v>
      </c>
      <c r="F119" s="4">
        <v>18.03</v>
      </c>
      <c r="G119">
        <v>0</v>
      </c>
      <c r="H119" s="5">
        <v>0</v>
      </c>
      <c r="K119" t="s">
        <v>22</v>
      </c>
      <c r="L119" t="s">
        <v>23</v>
      </c>
    </row>
    <row r="120" spans="1:12" hidden="1" x14ac:dyDescent="0.2">
      <c r="A120" t="s">
        <v>182</v>
      </c>
      <c r="B120" s="2">
        <v>340551004</v>
      </c>
      <c r="C120" s="2">
        <v>69</v>
      </c>
      <c r="D120" s="3">
        <v>16549</v>
      </c>
      <c r="E120" s="3">
        <v>0</v>
      </c>
      <c r="F120" s="4">
        <v>45.23</v>
      </c>
      <c r="G120">
        <v>0</v>
      </c>
      <c r="H120" s="5">
        <v>0</v>
      </c>
      <c r="K120" t="s">
        <v>22</v>
      </c>
      <c r="L120" t="s">
        <v>23</v>
      </c>
    </row>
    <row r="121" spans="1:12" hidden="1" x14ac:dyDescent="0.2">
      <c r="A121" t="s">
        <v>182</v>
      </c>
      <c r="B121" s="2">
        <v>340553617</v>
      </c>
      <c r="C121" s="2">
        <v>87</v>
      </c>
      <c r="D121" s="3">
        <v>5570</v>
      </c>
      <c r="E121" s="3">
        <v>2075</v>
      </c>
      <c r="F121" s="4">
        <v>30</v>
      </c>
      <c r="G121">
        <v>0</v>
      </c>
      <c r="H121" s="5">
        <v>0.93</v>
      </c>
      <c r="K121" t="s">
        <v>22</v>
      </c>
      <c r="L121" t="s">
        <v>23</v>
      </c>
    </row>
    <row r="122" spans="1:12" hidden="1" x14ac:dyDescent="0.2">
      <c r="A122" t="s">
        <v>182</v>
      </c>
      <c r="B122" s="2">
        <v>340555667</v>
      </c>
      <c r="C122" s="2">
        <v>44</v>
      </c>
      <c r="D122" s="3">
        <v>8995</v>
      </c>
      <c r="E122" s="3">
        <v>0</v>
      </c>
      <c r="F122" s="4">
        <v>11.9</v>
      </c>
      <c r="G122">
        <v>0</v>
      </c>
      <c r="H122" s="5">
        <v>0</v>
      </c>
      <c r="K122" t="s">
        <v>22</v>
      </c>
      <c r="L122" t="s">
        <v>23</v>
      </c>
    </row>
    <row r="123" spans="1:12" hidden="1" x14ac:dyDescent="0.2">
      <c r="A123" t="s">
        <v>182</v>
      </c>
      <c r="B123" s="2">
        <v>340555678</v>
      </c>
      <c r="C123" s="2">
        <v>87</v>
      </c>
      <c r="D123" s="3">
        <v>9265</v>
      </c>
      <c r="E123" s="3">
        <v>235</v>
      </c>
      <c r="F123" s="4">
        <v>32.5</v>
      </c>
      <c r="G123">
        <v>0</v>
      </c>
      <c r="H123" s="5">
        <v>1</v>
      </c>
      <c r="K123" t="s">
        <v>22</v>
      </c>
      <c r="L123" t="s">
        <v>23</v>
      </c>
    </row>
    <row r="124" spans="1:12" hidden="1" x14ac:dyDescent="0.2">
      <c r="A124" t="s">
        <v>182</v>
      </c>
      <c r="B124" s="2">
        <v>340555688</v>
      </c>
      <c r="C124" s="2">
        <v>87</v>
      </c>
      <c r="D124" s="3">
        <v>9340</v>
      </c>
      <c r="E124" s="3">
        <v>1340</v>
      </c>
      <c r="F124" s="4">
        <v>32.65</v>
      </c>
      <c r="G124">
        <v>0</v>
      </c>
      <c r="H124" s="5">
        <v>0.99</v>
      </c>
      <c r="K124" t="s">
        <v>22</v>
      </c>
      <c r="L124" t="s">
        <v>23</v>
      </c>
    </row>
    <row r="125" spans="1:12" hidden="1" x14ac:dyDescent="0.2">
      <c r="A125" t="s">
        <v>182</v>
      </c>
      <c r="B125" s="2">
        <v>340556013</v>
      </c>
      <c r="C125" s="2">
        <v>28</v>
      </c>
      <c r="D125" s="3">
        <v>23979</v>
      </c>
      <c r="E125" s="3">
        <v>0</v>
      </c>
      <c r="F125" s="4">
        <v>33.28</v>
      </c>
      <c r="G125">
        <v>0</v>
      </c>
      <c r="H125" s="5">
        <v>0</v>
      </c>
      <c r="K125" t="s">
        <v>22</v>
      </c>
      <c r="L125" t="s">
        <v>23</v>
      </c>
    </row>
    <row r="126" spans="1:12" hidden="1" x14ac:dyDescent="0.2">
      <c r="A126" t="s">
        <v>182</v>
      </c>
      <c r="B126" s="2">
        <v>340556885</v>
      </c>
      <c r="C126" s="2">
        <v>55</v>
      </c>
      <c r="D126" s="3">
        <v>17438</v>
      </c>
      <c r="E126" s="3">
        <v>0</v>
      </c>
      <c r="F126" s="4">
        <v>19.25</v>
      </c>
      <c r="G126">
        <v>0</v>
      </c>
      <c r="H126" s="5">
        <v>0</v>
      </c>
      <c r="K126" t="s">
        <v>22</v>
      </c>
      <c r="L126" t="s">
        <v>23</v>
      </c>
    </row>
    <row r="127" spans="1:12" hidden="1" x14ac:dyDescent="0.2">
      <c r="A127" t="s">
        <v>182</v>
      </c>
      <c r="B127" s="2">
        <v>340560438</v>
      </c>
      <c r="C127" s="2">
        <v>44</v>
      </c>
      <c r="D127" s="3">
        <v>15661</v>
      </c>
      <c r="E127" s="3">
        <v>0</v>
      </c>
      <c r="F127" s="4">
        <v>20.29</v>
      </c>
      <c r="G127">
        <v>0</v>
      </c>
      <c r="H127" s="5">
        <v>0</v>
      </c>
      <c r="K127" t="s">
        <v>22</v>
      </c>
      <c r="L127" t="s">
        <v>23</v>
      </c>
    </row>
    <row r="128" spans="1:12" hidden="1" x14ac:dyDescent="0.2">
      <c r="A128" t="s">
        <v>182</v>
      </c>
      <c r="B128" s="2">
        <v>340561089</v>
      </c>
      <c r="C128" s="2">
        <v>173</v>
      </c>
      <c r="D128" s="3">
        <v>5140</v>
      </c>
      <c r="E128" s="3">
        <v>845</v>
      </c>
      <c r="F128" s="4">
        <v>19.45</v>
      </c>
      <c r="G128">
        <v>0</v>
      </c>
      <c r="H128" s="5">
        <v>0.98</v>
      </c>
      <c r="K128" t="s">
        <v>22</v>
      </c>
      <c r="L128" t="s">
        <v>23</v>
      </c>
    </row>
    <row r="129" spans="1:12" hidden="1" x14ac:dyDescent="0.2">
      <c r="A129" t="s">
        <v>182</v>
      </c>
      <c r="B129" s="2">
        <v>340561697</v>
      </c>
      <c r="C129" s="2">
        <v>277</v>
      </c>
      <c r="D129" s="3">
        <v>6920</v>
      </c>
      <c r="E129" s="3">
        <v>505</v>
      </c>
      <c r="F129" s="4">
        <v>30.7</v>
      </c>
      <c r="G129">
        <v>0</v>
      </c>
      <c r="H129" s="5">
        <v>0.99</v>
      </c>
      <c r="K129" t="s">
        <v>22</v>
      </c>
      <c r="L129" t="s">
        <v>23</v>
      </c>
    </row>
    <row r="130" spans="1:12" hidden="1" x14ac:dyDescent="0.2">
      <c r="A130" t="s">
        <v>182</v>
      </c>
      <c r="B130" s="2">
        <v>340563201</v>
      </c>
      <c r="C130" s="2">
        <v>346</v>
      </c>
      <c r="D130" s="3">
        <v>18220</v>
      </c>
      <c r="E130" s="3">
        <v>1955</v>
      </c>
      <c r="F130" s="4">
        <v>119.25</v>
      </c>
      <c r="G130">
        <v>0</v>
      </c>
      <c r="H130" s="5">
        <v>0.99</v>
      </c>
      <c r="K130" t="s">
        <v>22</v>
      </c>
      <c r="L130" t="s">
        <v>23</v>
      </c>
    </row>
    <row r="131" spans="1:12" hidden="1" x14ac:dyDescent="0.2">
      <c r="A131" t="s">
        <v>182</v>
      </c>
      <c r="B131" s="2">
        <v>340565080</v>
      </c>
      <c r="C131" s="2">
        <v>346</v>
      </c>
      <c r="D131" s="3">
        <v>19075</v>
      </c>
      <c r="E131" s="3">
        <v>3110</v>
      </c>
      <c r="F131" s="4">
        <v>59.95</v>
      </c>
      <c r="G131">
        <v>0</v>
      </c>
      <c r="H131" s="5">
        <v>0.98</v>
      </c>
      <c r="K131" t="s">
        <v>22</v>
      </c>
      <c r="L131" t="s">
        <v>23</v>
      </c>
    </row>
    <row r="132" spans="1:12" hidden="1" x14ac:dyDescent="0.2">
      <c r="A132" t="s">
        <v>182</v>
      </c>
      <c r="B132" s="2">
        <v>340566728</v>
      </c>
      <c r="C132" s="2">
        <v>218</v>
      </c>
      <c r="D132" s="3">
        <v>10280</v>
      </c>
      <c r="E132" s="3">
        <v>3440</v>
      </c>
      <c r="F132" s="4">
        <v>36.5</v>
      </c>
      <c r="G132">
        <v>0</v>
      </c>
      <c r="H132" s="5">
        <v>0.94</v>
      </c>
      <c r="K132" t="s">
        <v>22</v>
      </c>
      <c r="L132" t="s">
        <v>23</v>
      </c>
    </row>
    <row r="133" spans="1:12" hidden="1" x14ac:dyDescent="0.2">
      <c r="A133" t="s">
        <v>182</v>
      </c>
      <c r="B133" s="2">
        <v>340567009</v>
      </c>
      <c r="C133" s="2">
        <v>277</v>
      </c>
      <c r="D133" s="3">
        <v>2095</v>
      </c>
      <c r="E133" s="3">
        <v>360</v>
      </c>
      <c r="F133" s="4">
        <v>50.95</v>
      </c>
      <c r="G133">
        <v>0</v>
      </c>
      <c r="H133" s="5">
        <v>0.98</v>
      </c>
      <c r="K133" t="s">
        <v>22</v>
      </c>
      <c r="L133" t="s">
        <v>23</v>
      </c>
    </row>
    <row r="134" spans="1:12" hidden="1" x14ac:dyDescent="0.2">
      <c r="A134" t="s">
        <v>182</v>
      </c>
      <c r="B134" s="2">
        <v>340572432</v>
      </c>
      <c r="C134" s="2">
        <v>55</v>
      </c>
      <c r="D134" s="3">
        <v>11995</v>
      </c>
      <c r="E134" s="3">
        <v>0</v>
      </c>
      <c r="F134" s="4">
        <v>14.9</v>
      </c>
      <c r="G134">
        <v>0</v>
      </c>
      <c r="H134" s="5">
        <v>0</v>
      </c>
      <c r="K134" t="s">
        <v>22</v>
      </c>
      <c r="L134" t="s">
        <v>23</v>
      </c>
    </row>
    <row r="135" spans="1:12" hidden="1" x14ac:dyDescent="0.2">
      <c r="A135" t="s">
        <v>182</v>
      </c>
      <c r="B135" s="2">
        <v>340574423</v>
      </c>
      <c r="C135" s="2">
        <v>55</v>
      </c>
      <c r="D135" s="3">
        <v>17081</v>
      </c>
      <c r="E135" s="3">
        <v>0</v>
      </c>
      <c r="F135" s="4">
        <v>19.88</v>
      </c>
      <c r="G135">
        <v>0</v>
      </c>
      <c r="H135" s="5">
        <v>0</v>
      </c>
      <c r="K135" t="s">
        <v>22</v>
      </c>
      <c r="L135" t="s">
        <v>23</v>
      </c>
    </row>
    <row r="136" spans="1:12" hidden="1" x14ac:dyDescent="0.2">
      <c r="A136" t="s">
        <v>182</v>
      </c>
      <c r="B136" s="2">
        <v>340578612</v>
      </c>
      <c r="C136" s="2">
        <v>55</v>
      </c>
      <c r="D136" s="3">
        <v>36307</v>
      </c>
      <c r="E136" s="3">
        <v>0</v>
      </c>
      <c r="F136" s="4">
        <v>41.39</v>
      </c>
      <c r="G136">
        <v>0</v>
      </c>
      <c r="H136" s="5">
        <v>0</v>
      </c>
      <c r="K136" t="s">
        <v>22</v>
      </c>
      <c r="L136" t="s">
        <v>23</v>
      </c>
    </row>
    <row r="137" spans="1:12" hidden="1" x14ac:dyDescent="0.2">
      <c r="A137" t="s">
        <v>182</v>
      </c>
      <c r="B137" s="2">
        <v>345001582</v>
      </c>
      <c r="C137" s="2">
        <v>44</v>
      </c>
      <c r="D137" s="3">
        <v>9021</v>
      </c>
      <c r="E137" s="3">
        <v>0</v>
      </c>
      <c r="F137" s="4">
        <v>14.39</v>
      </c>
      <c r="G137">
        <v>0</v>
      </c>
      <c r="H137" s="5">
        <v>0</v>
      </c>
      <c r="K137" t="s">
        <v>22</v>
      </c>
      <c r="L137" t="s">
        <v>23</v>
      </c>
    </row>
    <row r="138" spans="1:12" hidden="1" x14ac:dyDescent="0.2">
      <c r="A138" t="s">
        <v>182</v>
      </c>
      <c r="B138" s="2">
        <v>345024698</v>
      </c>
      <c r="C138" s="2">
        <v>173</v>
      </c>
      <c r="D138" s="3">
        <v>8270</v>
      </c>
      <c r="E138" s="3">
        <v>0</v>
      </c>
      <c r="F138" s="4">
        <v>35.15</v>
      </c>
      <c r="G138">
        <v>0</v>
      </c>
      <c r="H138" s="5">
        <v>0</v>
      </c>
      <c r="K138" t="s">
        <v>22</v>
      </c>
      <c r="L138" t="s">
        <v>23</v>
      </c>
    </row>
    <row r="139" spans="1:12" hidden="1" x14ac:dyDescent="0.2">
      <c r="A139" t="s">
        <v>182</v>
      </c>
      <c r="B139" s="2">
        <v>345037032</v>
      </c>
      <c r="C139" s="2">
        <v>17</v>
      </c>
      <c r="D139" s="3">
        <v>17871</v>
      </c>
      <c r="E139" s="3">
        <v>0</v>
      </c>
      <c r="F139" s="4">
        <v>21.45</v>
      </c>
      <c r="G139">
        <v>0</v>
      </c>
      <c r="H139" s="5">
        <v>0</v>
      </c>
      <c r="K139" t="s">
        <v>22</v>
      </c>
      <c r="L139" t="s">
        <v>23</v>
      </c>
    </row>
    <row r="140" spans="1:12" hidden="1" x14ac:dyDescent="0.2">
      <c r="A140" t="s">
        <v>182</v>
      </c>
      <c r="B140" s="2">
        <v>345106888</v>
      </c>
      <c r="C140" s="2">
        <v>55</v>
      </c>
      <c r="D140" s="3">
        <v>26640</v>
      </c>
      <c r="E140" s="3">
        <v>0</v>
      </c>
      <c r="F140" s="4">
        <v>28</v>
      </c>
      <c r="G140">
        <v>0</v>
      </c>
      <c r="H140" s="5">
        <v>0</v>
      </c>
      <c r="K140" t="s">
        <v>22</v>
      </c>
      <c r="L140" t="s">
        <v>23</v>
      </c>
    </row>
    <row r="141" spans="1:12" hidden="1" x14ac:dyDescent="0.2">
      <c r="A141" t="s">
        <v>182</v>
      </c>
      <c r="B141" s="2">
        <v>345221529</v>
      </c>
      <c r="C141" s="2">
        <v>111</v>
      </c>
      <c r="D141" s="3">
        <v>5020</v>
      </c>
      <c r="E141" s="3">
        <v>455</v>
      </c>
      <c r="F141" s="4">
        <v>31.5</v>
      </c>
      <c r="G141">
        <v>0</v>
      </c>
      <c r="H141" s="5">
        <v>0.99</v>
      </c>
      <c r="K141" t="s">
        <v>22</v>
      </c>
      <c r="L141" t="s">
        <v>23</v>
      </c>
    </row>
    <row r="142" spans="1:12" hidden="1" x14ac:dyDescent="0.2">
      <c r="A142" t="s">
        <v>182</v>
      </c>
      <c r="B142" s="2">
        <v>345221556</v>
      </c>
      <c r="C142" s="2">
        <v>139</v>
      </c>
      <c r="D142" s="3">
        <v>9260</v>
      </c>
      <c r="E142" s="3">
        <v>780</v>
      </c>
      <c r="F142" s="4">
        <v>49.15</v>
      </c>
      <c r="G142">
        <v>0</v>
      </c>
      <c r="H142" s="5">
        <v>0.99</v>
      </c>
      <c r="K142" t="s">
        <v>22</v>
      </c>
      <c r="L142" t="s">
        <v>23</v>
      </c>
    </row>
    <row r="143" spans="1:12" hidden="1" x14ac:dyDescent="0.2">
      <c r="A143" t="s">
        <v>182</v>
      </c>
      <c r="B143" s="2">
        <v>345221586</v>
      </c>
      <c r="C143" s="2">
        <v>436</v>
      </c>
      <c r="D143" s="3">
        <v>19910</v>
      </c>
      <c r="E143" s="3">
        <v>1340</v>
      </c>
      <c r="F143" s="4">
        <v>115.6</v>
      </c>
      <c r="G143">
        <v>0</v>
      </c>
      <c r="H143" s="5">
        <v>0.99</v>
      </c>
      <c r="K143" t="s">
        <v>22</v>
      </c>
      <c r="L143" t="s">
        <v>23</v>
      </c>
    </row>
    <row r="144" spans="1:12" hidden="1" x14ac:dyDescent="0.2">
      <c r="A144" t="s">
        <v>182</v>
      </c>
      <c r="B144" s="2">
        <v>345239227</v>
      </c>
      <c r="C144" s="2">
        <v>436</v>
      </c>
      <c r="D144" s="3">
        <v>10310</v>
      </c>
      <c r="E144" s="3">
        <v>0</v>
      </c>
      <c r="F144" s="4">
        <v>44.6</v>
      </c>
      <c r="G144">
        <v>0</v>
      </c>
      <c r="H144" s="5">
        <v>1</v>
      </c>
      <c r="K144" t="s">
        <v>22</v>
      </c>
      <c r="L144" t="s">
        <v>23</v>
      </c>
    </row>
    <row r="145" spans="1:12" hidden="1" x14ac:dyDescent="0.2">
      <c r="A145" t="s">
        <v>182</v>
      </c>
      <c r="B145" s="2">
        <v>345539370</v>
      </c>
      <c r="C145" s="2">
        <v>218</v>
      </c>
      <c r="D145" s="3">
        <v>64455</v>
      </c>
      <c r="E145" s="3">
        <v>13630</v>
      </c>
      <c r="F145" s="4">
        <v>153.25</v>
      </c>
      <c r="G145">
        <v>0</v>
      </c>
      <c r="H145" s="5">
        <v>0.97</v>
      </c>
      <c r="K145" t="s">
        <v>22</v>
      </c>
      <c r="L145" t="s">
        <v>23</v>
      </c>
    </row>
    <row r="146" spans="1:12" hidden="1" x14ac:dyDescent="0.2">
      <c r="A146" t="s">
        <v>182</v>
      </c>
      <c r="B146" s="2">
        <v>345926778</v>
      </c>
      <c r="C146" s="2">
        <v>346</v>
      </c>
      <c r="D146" s="3">
        <v>33275</v>
      </c>
      <c r="E146" s="3">
        <v>60</v>
      </c>
      <c r="F146" s="4">
        <v>95.85</v>
      </c>
      <c r="G146">
        <v>0</v>
      </c>
      <c r="H146" s="5">
        <v>1</v>
      </c>
      <c r="K146" t="s">
        <v>22</v>
      </c>
      <c r="L146" t="s">
        <v>23</v>
      </c>
    </row>
    <row r="147" spans="1:12" hidden="1" x14ac:dyDescent="0.2">
      <c r="A147" t="s">
        <v>182</v>
      </c>
      <c r="B147" s="2">
        <v>346544148</v>
      </c>
      <c r="C147" s="2">
        <v>44</v>
      </c>
      <c r="D147" s="3">
        <v>8289</v>
      </c>
      <c r="E147" s="3">
        <v>0</v>
      </c>
      <c r="F147" s="4">
        <v>11.95</v>
      </c>
      <c r="G147">
        <v>0</v>
      </c>
      <c r="H147" s="5">
        <v>0</v>
      </c>
      <c r="K147" t="s">
        <v>22</v>
      </c>
      <c r="L147" t="s">
        <v>23</v>
      </c>
    </row>
    <row r="148" spans="1:12" hidden="1" x14ac:dyDescent="0.2">
      <c r="A148" t="s">
        <v>182</v>
      </c>
      <c r="B148" s="2">
        <v>346598401</v>
      </c>
      <c r="C148" s="2">
        <v>55</v>
      </c>
      <c r="D148" s="3">
        <v>21276</v>
      </c>
      <c r="E148" s="3">
        <v>0</v>
      </c>
      <c r="F148" s="4">
        <v>23.48</v>
      </c>
      <c r="G148">
        <v>0</v>
      </c>
      <c r="H148" s="5">
        <v>0</v>
      </c>
      <c r="K148" t="s">
        <v>22</v>
      </c>
      <c r="L148" t="s">
        <v>23</v>
      </c>
    </row>
    <row r="149" spans="1:12" hidden="1" x14ac:dyDescent="0.2">
      <c r="A149" t="s">
        <v>182</v>
      </c>
      <c r="B149" s="2">
        <v>346616657</v>
      </c>
      <c r="C149" s="2">
        <v>554</v>
      </c>
      <c r="D149" s="3">
        <v>9040</v>
      </c>
      <c r="E149" s="3">
        <v>20</v>
      </c>
      <c r="F149" s="4">
        <v>46</v>
      </c>
      <c r="G149">
        <v>0</v>
      </c>
      <c r="H149" s="5">
        <v>1</v>
      </c>
      <c r="K149" t="s">
        <v>22</v>
      </c>
      <c r="L149" t="s">
        <v>23</v>
      </c>
    </row>
    <row r="150" spans="1:12" hidden="1" x14ac:dyDescent="0.2">
      <c r="A150" t="s">
        <v>182</v>
      </c>
      <c r="B150" s="2">
        <v>346619699</v>
      </c>
      <c r="C150" s="2">
        <v>277</v>
      </c>
      <c r="D150" s="3">
        <v>33665</v>
      </c>
      <c r="E150" s="3">
        <v>8075</v>
      </c>
      <c r="F150" s="4">
        <v>149.4</v>
      </c>
      <c r="G150">
        <v>0</v>
      </c>
      <c r="H150" s="5">
        <v>0.97</v>
      </c>
      <c r="K150" t="s">
        <v>22</v>
      </c>
      <c r="L150" t="s">
        <v>23</v>
      </c>
    </row>
    <row r="151" spans="1:12" hidden="1" x14ac:dyDescent="0.2">
      <c r="A151" t="s">
        <v>182</v>
      </c>
      <c r="B151" s="2">
        <v>347079898</v>
      </c>
      <c r="C151" s="2">
        <v>630</v>
      </c>
      <c r="D151" s="3">
        <v>17770</v>
      </c>
      <c r="E151" s="3">
        <v>0</v>
      </c>
      <c r="F151" s="4">
        <v>128.5</v>
      </c>
      <c r="G151">
        <v>0</v>
      </c>
      <c r="H151" s="5">
        <v>1</v>
      </c>
      <c r="K151" t="s">
        <v>22</v>
      </c>
      <c r="L151" t="s">
        <v>23</v>
      </c>
    </row>
    <row r="152" spans="1:12" hidden="1" x14ac:dyDescent="0.2">
      <c r="A152" t="s">
        <v>182</v>
      </c>
      <c r="B152" s="2">
        <v>347162674</v>
      </c>
      <c r="C152" s="2">
        <v>111</v>
      </c>
      <c r="D152" s="3">
        <v>1775</v>
      </c>
      <c r="E152" s="3">
        <v>0</v>
      </c>
      <c r="F152" s="4">
        <v>0</v>
      </c>
      <c r="G152">
        <v>0</v>
      </c>
      <c r="H152" s="5">
        <v>1</v>
      </c>
      <c r="K152" t="s">
        <v>22</v>
      </c>
      <c r="L152" t="s">
        <v>23</v>
      </c>
    </row>
    <row r="153" spans="1:12" hidden="1" x14ac:dyDescent="0.2">
      <c r="A153" t="s">
        <v>182</v>
      </c>
      <c r="B153" s="2">
        <v>347263389</v>
      </c>
      <c r="C153" s="2">
        <v>139</v>
      </c>
      <c r="D153" s="3">
        <v>21240</v>
      </c>
      <c r="E153" s="3">
        <v>6920</v>
      </c>
      <c r="F153" s="4">
        <v>48.8</v>
      </c>
      <c r="G153">
        <v>0</v>
      </c>
      <c r="H153" s="5">
        <v>0.95</v>
      </c>
      <c r="K153" t="s">
        <v>22</v>
      </c>
      <c r="L153" t="s">
        <v>23</v>
      </c>
    </row>
    <row r="154" spans="1:12" hidden="1" x14ac:dyDescent="0.2">
      <c r="A154" t="s">
        <v>182</v>
      </c>
      <c r="B154" s="2">
        <v>347366538</v>
      </c>
      <c r="C154" s="2">
        <v>69</v>
      </c>
      <c r="D154" s="3">
        <v>2575</v>
      </c>
      <c r="E154" s="3">
        <v>0</v>
      </c>
      <c r="F154" s="4">
        <v>0</v>
      </c>
      <c r="G154">
        <v>0</v>
      </c>
      <c r="H154" s="5">
        <v>0</v>
      </c>
      <c r="K154" t="s">
        <v>22</v>
      </c>
      <c r="L154" t="s">
        <v>23</v>
      </c>
    </row>
    <row r="155" spans="1:12" hidden="1" x14ac:dyDescent="0.2">
      <c r="A155" t="s">
        <v>182</v>
      </c>
      <c r="B155" s="2">
        <v>347373905</v>
      </c>
      <c r="C155" s="2">
        <v>277</v>
      </c>
      <c r="D155" s="3">
        <v>7864</v>
      </c>
      <c r="E155" s="3">
        <v>0</v>
      </c>
      <c r="F155" s="4">
        <v>34.6</v>
      </c>
      <c r="G155">
        <v>0</v>
      </c>
      <c r="H155" s="5">
        <v>1</v>
      </c>
      <c r="K155" t="s">
        <v>22</v>
      </c>
      <c r="L155" t="s">
        <v>23</v>
      </c>
    </row>
    <row r="156" spans="1:12" hidden="1" x14ac:dyDescent="0.2">
      <c r="A156" t="s">
        <v>182</v>
      </c>
      <c r="B156" s="2">
        <v>347494353</v>
      </c>
      <c r="C156" s="2">
        <v>218</v>
      </c>
      <c r="D156" s="3">
        <v>15780</v>
      </c>
      <c r="E156" s="3">
        <v>0</v>
      </c>
      <c r="F156" s="4">
        <v>77.150000000000006</v>
      </c>
      <c r="G156">
        <v>0</v>
      </c>
      <c r="H156" s="5">
        <v>1</v>
      </c>
      <c r="K156" t="s">
        <v>22</v>
      </c>
      <c r="L156" t="s">
        <v>23</v>
      </c>
    </row>
    <row r="157" spans="1:12" hidden="1" x14ac:dyDescent="0.2">
      <c r="A157" t="s">
        <v>182</v>
      </c>
      <c r="B157" s="2">
        <v>347787661</v>
      </c>
      <c r="C157" s="2">
        <v>346</v>
      </c>
      <c r="D157" s="3">
        <v>29610</v>
      </c>
      <c r="E157" s="3">
        <v>0</v>
      </c>
      <c r="F157" s="4">
        <v>76.3</v>
      </c>
      <c r="G157">
        <v>0</v>
      </c>
      <c r="H157" s="5">
        <v>1</v>
      </c>
      <c r="K157" t="s">
        <v>22</v>
      </c>
      <c r="L157" t="s">
        <v>23</v>
      </c>
    </row>
    <row r="158" spans="1:12" hidden="1" x14ac:dyDescent="0.2">
      <c r="A158" t="s">
        <v>182</v>
      </c>
      <c r="B158" s="2">
        <v>347966478</v>
      </c>
      <c r="C158" s="2">
        <v>55</v>
      </c>
      <c r="D158" s="3">
        <v>913</v>
      </c>
      <c r="E158" s="3">
        <v>0</v>
      </c>
      <c r="F158" s="4">
        <v>0.84</v>
      </c>
      <c r="G158">
        <v>0</v>
      </c>
      <c r="H158" s="5">
        <v>0</v>
      </c>
      <c r="K158" t="s">
        <v>22</v>
      </c>
      <c r="L158" t="s">
        <v>23</v>
      </c>
    </row>
    <row r="159" spans="1:12" hidden="1" x14ac:dyDescent="0.2">
      <c r="A159" t="s">
        <v>183</v>
      </c>
      <c r="B159" s="2">
        <v>340197812</v>
      </c>
      <c r="C159" s="2">
        <v>173</v>
      </c>
      <c r="D159" s="3">
        <v>35630</v>
      </c>
      <c r="E159" s="3">
        <v>9750</v>
      </c>
      <c r="F159" s="4">
        <v>73</v>
      </c>
      <c r="G159">
        <v>0</v>
      </c>
      <c r="H159" s="5">
        <v>0.96</v>
      </c>
      <c r="I159" t="s">
        <v>26</v>
      </c>
      <c r="J159" t="s">
        <v>27</v>
      </c>
      <c r="K159" t="s">
        <v>22</v>
      </c>
      <c r="L159" t="s">
        <v>23</v>
      </c>
    </row>
    <row r="160" spans="1:12" hidden="1" x14ac:dyDescent="0.2">
      <c r="A160" t="s">
        <v>183</v>
      </c>
      <c r="B160" s="2">
        <v>340233084</v>
      </c>
      <c r="C160" s="2">
        <v>139</v>
      </c>
      <c r="D160" s="3">
        <v>12074</v>
      </c>
      <c r="E160" s="3">
        <v>54</v>
      </c>
      <c r="F160" s="4">
        <v>56.4</v>
      </c>
      <c r="G160">
        <v>0</v>
      </c>
      <c r="H160" s="5">
        <v>1</v>
      </c>
      <c r="K160" t="s">
        <v>22</v>
      </c>
      <c r="L160" t="s">
        <v>23</v>
      </c>
    </row>
    <row r="161" spans="1:12" hidden="1" x14ac:dyDescent="0.2">
      <c r="A161" t="s">
        <v>183</v>
      </c>
      <c r="B161" s="2">
        <v>340233501</v>
      </c>
      <c r="C161" s="2">
        <v>111</v>
      </c>
      <c r="D161" s="3">
        <v>6915</v>
      </c>
      <c r="E161" s="3">
        <v>125</v>
      </c>
      <c r="F161" s="4">
        <v>30.7</v>
      </c>
      <c r="G161">
        <v>0</v>
      </c>
      <c r="H161" s="5">
        <v>1</v>
      </c>
      <c r="K161" t="s">
        <v>22</v>
      </c>
      <c r="L161" t="s">
        <v>23</v>
      </c>
    </row>
    <row r="162" spans="1:12" hidden="1" x14ac:dyDescent="0.2">
      <c r="A162" t="s">
        <v>183</v>
      </c>
      <c r="B162" s="2">
        <v>340236916</v>
      </c>
      <c r="C162" s="2">
        <v>17</v>
      </c>
      <c r="D162" s="3">
        <v>4640</v>
      </c>
      <c r="E162" s="3">
        <v>0</v>
      </c>
      <c r="F162" s="4">
        <v>22.16</v>
      </c>
      <c r="G162">
        <v>0</v>
      </c>
      <c r="H162" s="5">
        <v>0</v>
      </c>
      <c r="K162" t="s">
        <v>22</v>
      </c>
      <c r="L162" t="s">
        <v>23</v>
      </c>
    </row>
    <row r="163" spans="1:12" hidden="1" x14ac:dyDescent="0.2">
      <c r="A163" t="s">
        <v>183</v>
      </c>
      <c r="B163" s="2">
        <v>340249597</v>
      </c>
      <c r="C163" s="2">
        <v>44</v>
      </c>
      <c r="D163" s="3">
        <v>7930</v>
      </c>
      <c r="E163" s="3">
        <v>0</v>
      </c>
      <c r="F163" s="4">
        <v>28.73</v>
      </c>
      <c r="G163">
        <v>0</v>
      </c>
      <c r="H163" s="5">
        <v>0</v>
      </c>
      <c r="K163" t="s">
        <v>22</v>
      </c>
      <c r="L163" t="s">
        <v>23</v>
      </c>
    </row>
    <row r="164" spans="1:12" hidden="1" x14ac:dyDescent="0.2">
      <c r="A164" t="s">
        <v>183</v>
      </c>
      <c r="B164" s="2">
        <v>340268048</v>
      </c>
      <c r="C164" s="2">
        <v>277</v>
      </c>
      <c r="D164" s="3">
        <v>17256</v>
      </c>
      <c r="E164" s="3">
        <v>2296</v>
      </c>
      <c r="F164" s="4">
        <v>79.959999999999994</v>
      </c>
      <c r="G164">
        <v>0</v>
      </c>
      <c r="H164" s="5">
        <v>0.99</v>
      </c>
      <c r="K164" t="s">
        <v>22</v>
      </c>
      <c r="L164" t="s">
        <v>23</v>
      </c>
    </row>
    <row r="165" spans="1:12" hidden="1" x14ac:dyDescent="0.2">
      <c r="A165" t="s">
        <v>183</v>
      </c>
      <c r="B165" s="2">
        <v>340290671</v>
      </c>
      <c r="C165" s="2">
        <v>630</v>
      </c>
      <c r="D165" s="3">
        <v>31200</v>
      </c>
      <c r="E165" s="3">
        <v>50</v>
      </c>
      <c r="F165" s="4">
        <v>143.5</v>
      </c>
      <c r="G165">
        <v>0</v>
      </c>
      <c r="H165" s="5">
        <v>1</v>
      </c>
      <c r="K165" t="s">
        <v>22</v>
      </c>
      <c r="L165" t="s">
        <v>23</v>
      </c>
    </row>
    <row r="166" spans="1:12" hidden="1" x14ac:dyDescent="0.2">
      <c r="A166" t="s">
        <v>183</v>
      </c>
      <c r="B166" s="2">
        <v>340300298</v>
      </c>
      <c r="C166" s="2">
        <v>630</v>
      </c>
      <c r="D166" s="3">
        <v>22690</v>
      </c>
      <c r="E166" s="3">
        <v>1000</v>
      </c>
      <c r="F166" s="4">
        <v>110.6</v>
      </c>
      <c r="G166">
        <v>0</v>
      </c>
      <c r="H166" s="5">
        <v>0.99</v>
      </c>
      <c r="K166" t="s">
        <v>22</v>
      </c>
      <c r="L166" t="s">
        <v>23</v>
      </c>
    </row>
    <row r="167" spans="1:12" hidden="1" x14ac:dyDescent="0.2">
      <c r="A167" t="s">
        <v>183</v>
      </c>
      <c r="B167" s="2">
        <v>340400969</v>
      </c>
      <c r="C167" s="2">
        <v>173</v>
      </c>
      <c r="D167" s="3">
        <v>16420</v>
      </c>
      <c r="E167" s="3">
        <v>5085</v>
      </c>
      <c r="F167" s="4">
        <v>72.25</v>
      </c>
      <c r="G167">
        <v>0</v>
      </c>
      <c r="H167" s="5">
        <v>0.95</v>
      </c>
      <c r="K167" t="s">
        <v>22</v>
      </c>
      <c r="L167" t="s">
        <v>23</v>
      </c>
    </row>
    <row r="168" spans="1:12" hidden="1" x14ac:dyDescent="0.2">
      <c r="A168" t="s">
        <v>183</v>
      </c>
      <c r="B168" s="2">
        <v>340414201</v>
      </c>
      <c r="C168" s="2">
        <v>69</v>
      </c>
      <c r="D168" s="3">
        <v>21540</v>
      </c>
      <c r="E168" s="3">
        <v>0</v>
      </c>
      <c r="F168" s="4">
        <v>25.3</v>
      </c>
      <c r="G168">
        <v>0</v>
      </c>
      <c r="H168" s="5">
        <v>0</v>
      </c>
      <c r="K168" t="s">
        <v>22</v>
      </c>
      <c r="L168" t="s">
        <v>23</v>
      </c>
    </row>
    <row r="169" spans="1:12" hidden="1" x14ac:dyDescent="0.2">
      <c r="A169" t="s">
        <v>183</v>
      </c>
      <c r="B169" s="2">
        <v>340445387</v>
      </c>
      <c r="C169" s="2">
        <v>44</v>
      </c>
      <c r="D169" s="3">
        <v>17169</v>
      </c>
      <c r="E169" s="3">
        <v>0</v>
      </c>
      <c r="F169" s="4">
        <v>19.64</v>
      </c>
      <c r="G169">
        <v>0</v>
      </c>
      <c r="H169" s="5">
        <v>0</v>
      </c>
      <c r="K169" t="s">
        <v>22</v>
      </c>
      <c r="L169" t="s">
        <v>23</v>
      </c>
    </row>
    <row r="170" spans="1:12" hidden="1" x14ac:dyDescent="0.2">
      <c r="A170" t="s">
        <v>183</v>
      </c>
      <c r="B170" s="2">
        <v>340453512</v>
      </c>
      <c r="C170" s="2">
        <v>139</v>
      </c>
      <c r="D170" s="3">
        <v>14734</v>
      </c>
      <c r="E170" s="3">
        <v>2792</v>
      </c>
      <c r="F170" s="4">
        <v>80.5</v>
      </c>
      <c r="G170">
        <v>0</v>
      </c>
      <c r="H170" s="5">
        <v>0.98</v>
      </c>
      <c r="K170" t="s">
        <v>22</v>
      </c>
      <c r="L170" t="s">
        <v>23</v>
      </c>
    </row>
    <row r="171" spans="1:12" hidden="1" x14ac:dyDescent="0.2">
      <c r="A171" t="s">
        <v>183</v>
      </c>
      <c r="B171" s="2">
        <v>340454987</v>
      </c>
      <c r="C171" s="2">
        <v>111</v>
      </c>
      <c r="D171" s="3">
        <v>4860</v>
      </c>
      <c r="E171" s="3">
        <v>2</v>
      </c>
      <c r="F171" s="4">
        <v>32.979999999999997</v>
      </c>
      <c r="G171">
        <v>0</v>
      </c>
      <c r="H171" s="5">
        <v>1</v>
      </c>
      <c r="K171" t="s">
        <v>22</v>
      </c>
      <c r="L171" t="s">
        <v>23</v>
      </c>
    </row>
    <row r="172" spans="1:12" hidden="1" x14ac:dyDescent="0.2">
      <c r="A172" t="s">
        <v>183</v>
      </c>
      <c r="B172" s="2">
        <v>340470725</v>
      </c>
      <c r="C172" s="2">
        <v>44</v>
      </c>
      <c r="D172" s="3">
        <v>10928</v>
      </c>
      <c r="E172" s="3">
        <v>0</v>
      </c>
      <c r="F172" s="4">
        <v>25.45</v>
      </c>
      <c r="G172">
        <v>0</v>
      </c>
      <c r="H172" s="5">
        <v>0</v>
      </c>
      <c r="K172" t="s">
        <v>22</v>
      </c>
      <c r="L172" t="s">
        <v>23</v>
      </c>
    </row>
    <row r="173" spans="1:12" hidden="1" x14ac:dyDescent="0.2">
      <c r="A173" t="s">
        <v>183</v>
      </c>
      <c r="B173" s="2">
        <v>340476435</v>
      </c>
      <c r="C173" s="2">
        <v>55</v>
      </c>
      <c r="D173" s="3">
        <v>11210</v>
      </c>
      <c r="E173" s="3">
        <v>0</v>
      </c>
      <c r="F173" s="4">
        <v>29.59</v>
      </c>
      <c r="G173">
        <v>0</v>
      </c>
      <c r="H173" s="5">
        <v>0</v>
      </c>
      <c r="K173" t="s">
        <v>22</v>
      </c>
      <c r="L173" t="s">
        <v>23</v>
      </c>
    </row>
    <row r="174" spans="1:12" hidden="1" x14ac:dyDescent="0.2">
      <c r="A174" t="s">
        <v>183</v>
      </c>
      <c r="B174" s="2">
        <v>340477773</v>
      </c>
      <c r="C174" s="2">
        <v>87</v>
      </c>
      <c r="D174" s="3">
        <v>15410</v>
      </c>
      <c r="E174" s="3">
        <v>4515</v>
      </c>
      <c r="F174" s="4">
        <v>41.75</v>
      </c>
      <c r="G174">
        <v>0</v>
      </c>
      <c r="H174" s="5">
        <v>0.96</v>
      </c>
      <c r="K174" t="s">
        <v>22</v>
      </c>
      <c r="L174" t="s">
        <v>23</v>
      </c>
    </row>
    <row r="175" spans="1:12" hidden="1" x14ac:dyDescent="0.2">
      <c r="A175" t="s">
        <v>183</v>
      </c>
      <c r="B175" s="2">
        <v>340478671</v>
      </c>
      <c r="C175" s="2">
        <v>28</v>
      </c>
      <c r="D175" s="3">
        <v>6921</v>
      </c>
      <c r="E175" s="3">
        <v>0</v>
      </c>
      <c r="F175" s="4">
        <v>16.899999999999999</v>
      </c>
      <c r="G175">
        <v>0</v>
      </c>
      <c r="H175" s="5">
        <v>0</v>
      </c>
      <c r="K175" t="s">
        <v>22</v>
      </c>
      <c r="L175" t="s">
        <v>23</v>
      </c>
    </row>
    <row r="176" spans="1:12" hidden="1" x14ac:dyDescent="0.2">
      <c r="A176" t="s">
        <v>183</v>
      </c>
      <c r="B176" s="2">
        <v>340481069</v>
      </c>
      <c r="C176" s="2">
        <v>28</v>
      </c>
      <c r="D176" s="3">
        <v>11147</v>
      </c>
      <c r="E176" s="3">
        <v>0</v>
      </c>
      <c r="F176" s="4">
        <v>28.61</v>
      </c>
      <c r="G176">
        <v>0</v>
      </c>
      <c r="H176" s="5">
        <v>0</v>
      </c>
      <c r="K176" t="s">
        <v>22</v>
      </c>
      <c r="L176" t="s">
        <v>23</v>
      </c>
    </row>
    <row r="177" spans="1:12" hidden="1" x14ac:dyDescent="0.2">
      <c r="A177" t="s">
        <v>183</v>
      </c>
      <c r="B177" s="2">
        <v>340481145</v>
      </c>
      <c r="C177" s="2">
        <v>111</v>
      </c>
      <c r="D177" s="3">
        <v>36536</v>
      </c>
      <c r="E177" s="3">
        <v>5052</v>
      </c>
      <c r="F177" s="4">
        <v>89.88</v>
      </c>
      <c r="G177">
        <v>0</v>
      </c>
      <c r="H177" s="5">
        <v>0.99</v>
      </c>
      <c r="K177" t="s">
        <v>22</v>
      </c>
      <c r="L177" t="s">
        <v>23</v>
      </c>
    </row>
    <row r="178" spans="1:12" hidden="1" x14ac:dyDescent="0.2">
      <c r="A178" t="s">
        <v>183</v>
      </c>
      <c r="B178" s="2">
        <v>340481145</v>
      </c>
      <c r="C178" s="2">
        <v>111</v>
      </c>
      <c r="D178" s="3">
        <v>36536</v>
      </c>
      <c r="E178" s="3">
        <v>5052</v>
      </c>
      <c r="F178" s="4">
        <v>89.88</v>
      </c>
      <c r="G178">
        <v>0</v>
      </c>
      <c r="H178" s="5">
        <v>0.99</v>
      </c>
      <c r="K178" t="s">
        <v>22</v>
      </c>
      <c r="L178" t="s">
        <v>23</v>
      </c>
    </row>
    <row r="179" spans="1:12" hidden="1" x14ac:dyDescent="0.2">
      <c r="A179" t="s">
        <v>183</v>
      </c>
      <c r="B179" s="2">
        <v>340481145</v>
      </c>
      <c r="C179" s="2">
        <v>139</v>
      </c>
      <c r="D179" s="3">
        <v>36536</v>
      </c>
      <c r="E179" s="3">
        <v>5052</v>
      </c>
      <c r="F179" s="4">
        <v>89.88</v>
      </c>
      <c r="G179">
        <v>0</v>
      </c>
      <c r="H179" s="5">
        <v>0.99</v>
      </c>
      <c r="K179" t="s">
        <v>22</v>
      </c>
      <c r="L179" t="s">
        <v>23</v>
      </c>
    </row>
    <row r="180" spans="1:12" hidden="1" x14ac:dyDescent="0.2">
      <c r="A180" t="s">
        <v>183</v>
      </c>
      <c r="B180" s="2">
        <v>340482853</v>
      </c>
      <c r="C180" s="2">
        <v>69</v>
      </c>
      <c r="D180" s="3">
        <v>12563</v>
      </c>
      <c r="E180" s="3">
        <v>0</v>
      </c>
      <c r="F180" s="4">
        <v>36.39</v>
      </c>
      <c r="G180">
        <v>0</v>
      </c>
      <c r="H180" s="5">
        <v>0</v>
      </c>
      <c r="K180" t="s">
        <v>22</v>
      </c>
      <c r="L180" t="s">
        <v>23</v>
      </c>
    </row>
    <row r="181" spans="1:12" hidden="1" x14ac:dyDescent="0.2">
      <c r="A181" t="s">
        <v>183</v>
      </c>
      <c r="B181" s="2">
        <v>340485073</v>
      </c>
      <c r="C181" s="2">
        <v>346</v>
      </c>
      <c r="D181" s="3">
        <v>19755</v>
      </c>
      <c r="E181" s="3">
        <v>5465</v>
      </c>
      <c r="F181" s="4">
        <v>112.75</v>
      </c>
      <c r="G181">
        <v>0</v>
      </c>
      <c r="H181" s="5">
        <v>0.96</v>
      </c>
      <c r="K181" t="s">
        <v>22</v>
      </c>
      <c r="L181" t="s">
        <v>23</v>
      </c>
    </row>
    <row r="182" spans="1:12" hidden="1" x14ac:dyDescent="0.2">
      <c r="A182" t="s">
        <v>183</v>
      </c>
      <c r="B182" s="2">
        <v>340485116</v>
      </c>
      <c r="C182" s="2">
        <v>218</v>
      </c>
      <c r="D182" s="3">
        <v>6840</v>
      </c>
      <c r="E182" s="3">
        <v>1620</v>
      </c>
      <c r="F182" s="4">
        <v>58.96</v>
      </c>
      <c r="G182">
        <v>0</v>
      </c>
      <c r="H182" s="5">
        <v>0.97</v>
      </c>
      <c r="K182" t="s">
        <v>22</v>
      </c>
      <c r="L182" t="s">
        <v>23</v>
      </c>
    </row>
    <row r="183" spans="1:12" hidden="1" x14ac:dyDescent="0.2">
      <c r="A183" t="s">
        <v>183</v>
      </c>
      <c r="B183" s="2">
        <v>340485908</v>
      </c>
      <c r="C183" s="2">
        <v>55</v>
      </c>
      <c r="D183" s="3">
        <v>41081</v>
      </c>
      <c r="E183" s="3">
        <v>0</v>
      </c>
      <c r="F183" s="4">
        <v>39.6</v>
      </c>
      <c r="G183">
        <v>0</v>
      </c>
      <c r="H183" s="5">
        <v>0</v>
      </c>
      <c r="K183" t="s">
        <v>22</v>
      </c>
      <c r="L183" t="s">
        <v>23</v>
      </c>
    </row>
    <row r="184" spans="1:12" hidden="1" x14ac:dyDescent="0.2">
      <c r="A184" t="s">
        <v>183</v>
      </c>
      <c r="B184" s="2">
        <v>340488855</v>
      </c>
      <c r="C184" s="2">
        <v>218</v>
      </c>
      <c r="D184" s="3">
        <v>33480</v>
      </c>
      <c r="E184" s="3">
        <v>2024</v>
      </c>
      <c r="F184" s="4">
        <v>104.72</v>
      </c>
      <c r="G184">
        <v>0</v>
      </c>
      <c r="H184" s="5">
        <v>0.99</v>
      </c>
      <c r="K184" t="s">
        <v>22</v>
      </c>
      <c r="L184" t="s">
        <v>23</v>
      </c>
    </row>
    <row r="185" spans="1:12" hidden="1" x14ac:dyDescent="0.2">
      <c r="A185" t="s">
        <v>183</v>
      </c>
      <c r="B185" s="2">
        <v>340489285</v>
      </c>
      <c r="C185" s="2">
        <v>55</v>
      </c>
      <c r="D185" s="3">
        <v>33524</v>
      </c>
      <c r="E185" s="3">
        <v>0</v>
      </c>
      <c r="F185" s="4">
        <v>36.83</v>
      </c>
      <c r="G185">
        <v>0</v>
      </c>
      <c r="H185" s="5">
        <v>0</v>
      </c>
      <c r="K185" t="s">
        <v>22</v>
      </c>
      <c r="L185" t="s">
        <v>23</v>
      </c>
    </row>
    <row r="186" spans="1:12" hidden="1" x14ac:dyDescent="0.2">
      <c r="A186" t="s">
        <v>183</v>
      </c>
      <c r="B186" s="2">
        <v>340491845</v>
      </c>
      <c r="C186" s="2">
        <v>436</v>
      </c>
      <c r="D186" s="3">
        <v>25704</v>
      </c>
      <c r="E186" s="3">
        <v>384</v>
      </c>
      <c r="F186" s="4">
        <v>106.2</v>
      </c>
      <c r="G186">
        <v>0</v>
      </c>
      <c r="H186" s="5">
        <v>1</v>
      </c>
      <c r="K186" t="s">
        <v>22</v>
      </c>
      <c r="L186" t="s">
        <v>23</v>
      </c>
    </row>
    <row r="187" spans="1:12" hidden="1" x14ac:dyDescent="0.2">
      <c r="A187" t="s">
        <v>183</v>
      </c>
      <c r="B187" s="2">
        <v>340493399</v>
      </c>
      <c r="C187" s="2">
        <v>173</v>
      </c>
      <c r="D187" s="3">
        <v>4912</v>
      </c>
      <c r="E187" s="3">
        <v>1160</v>
      </c>
      <c r="F187" s="4">
        <v>29.32</v>
      </c>
      <c r="G187">
        <v>0</v>
      </c>
      <c r="H187" s="5">
        <v>0.97</v>
      </c>
      <c r="K187" t="s">
        <v>22</v>
      </c>
      <c r="L187" t="s">
        <v>23</v>
      </c>
    </row>
    <row r="188" spans="1:12" hidden="1" x14ac:dyDescent="0.2">
      <c r="A188" t="s">
        <v>183</v>
      </c>
      <c r="B188" s="2">
        <v>340495337</v>
      </c>
      <c r="C188" s="2">
        <v>87</v>
      </c>
      <c r="D188" s="3">
        <v>12025</v>
      </c>
      <c r="E188" s="3">
        <v>3090</v>
      </c>
      <c r="F188" s="4">
        <v>33</v>
      </c>
      <c r="G188">
        <v>0</v>
      </c>
      <c r="H188" s="5">
        <v>0.96</v>
      </c>
      <c r="K188" t="s">
        <v>22</v>
      </c>
      <c r="L188" t="s">
        <v>23</v>
      </c>
    </row>
    <row r="189" spans="1:12" hidden="1" x14ac:dyDescent="0.2">
      <c r="A189" t="s">
        <v>183</v>
      </c>
      <c r="B189" s="2">
        <v>340495884</v>
      </c>
      <c r="C189" s="2">
        <v>28</v>
      </c>
      <c r="D189" s="3">
        <v>0</v>
      </c>
      <c r="E189" s="3">
        <v>0</v>
      </c>
      <c r="F189" s="4">
        <v>0</v>
      </c>
      <c r="G189">
        <v>0</v>
      </c>
      <c r="H189" s="5">
        <v>0</v>
      </c>
      <c r="K189" t="s">
        <v>22</v>
      </c>
      <c r="L189" t="s">
        <v>23</v>
      </c>
    </row>
    <row r="190" spans="1:12" hidden="1" x14ac:dyDescent="0.2">
      <c r="A190" t="s">
        <v>183</v>
      </c>
      <c r="B190" s="2">
        <v>340498825</v>
      </c>
      <c r="C190" s="2">
        <v>630</v>
      </c>
      <c r="D190" s="3">
        <v>73380</v>
      </c>
      <c r="E190" s="3">
        <v>10</v>
      </c>
      <c r="F190" s="4">
        <v>226.3</v>
      </c>
      <c r="G190">
        <v>0</v>
      </c>
      <c r="H190" s="5">
        <v>1</v>
      </c>
      <c r="K190" t="s">
        <v>22</v>
      </c>
      <c r="L190" t="s">
        <v>23</v>
      </c>
    </row>
    <row r="191" spans="1:12" hidden="1" x14ac:dyDescent="0.2">
      <c r="A191" t="s">
        <v>183</v>
      </c>
      <c r="B191" s="2">
        <v>340502274</v>
      </c>
      <c r="C191" s="2">
        <v>218</v>
      </c>
      <c r="D191" s="3">
        <v>27330</v>
      </c>
      <c r="E191" s="3">
        <v>5979</v>
      </c>
      <c r="F191" s="4">
        <v>113.58</v>
      </c>
      <c r="G191">
        <v>0</v>
      </c>
      <c r="H191" s="5">
        <v>0.97</v>
      </c>
      <c r="K191" t="s">
        <v>22</v>
      </c>
      <c r="L191" t="s">
        <v>23</v>
      </c>
    </row>
    <row r="192" spans="1:12" hidden="1" x14ac:dyDescent="0.2">
      <c r="A192" t="s">
        <v>183</v>
      </c>
      <c r="B192" s="2">
        <v>340502293</v>
      </c>
      <c r="C192" s="2">
        <v>28</v>
      </c>
      <c r="D192" s="3">
        <v>102600</v>
      </c>
      <c r="E192" s="3">
        <v>18160</v>
      </c>
      <c r="F192" s="4">
        <v>122.5</v>
      </c>
      <c r="G192">
        <v>0</v>
      </c>
      <c r="H192" s="5">
        <v>0.98</v>
      </c>
      <c r="K192" t="s">
        <v>22</v>
      </c>
      <c r="L192" t="s">
        <v>23</v>
      </c>
    </row>
    <row r="193" spans="1:12" hidden="1" x14ac:dyDescent="0.2">
      <c r="A193" t="s">
        <v>183</v>
      </c>
      <c r="B193" s="2">
        <v>340502293</v>
      </c>
      <c r="C193" s="2">
        <v>173</v>
      </c>
      <c r="D193" s="3">
        <v>102600</v>
      </c>
      <c r="E193" s="3">
        <v>18160</v>
      </c>
      <c r="F193" s="4">
        <v>122.5</v>
      </c>
      <c r="G193">
        <v>0</v>
      </c>
      <c r="H193" s="5">
        <v>0.98</v>
      </c>
      <c r="K193" t="s">
        <v>22</v>
      </c>
      <c r="L193" t="s">
        <v>23</v>
      </c>
    </row>
    <row r="194" spans="1:12" hidden="1" x14ac:dyDescent="0.2">
      <c r="A194" t="s">
        <v>183</v>
      </c>
      <c r="B194" s="2">
        <v>340503711</v>
      </c>
      <c r="C194" s="2">
        <v>111</v>
      </c>
      <c r="D194" s="3">
        <v>38484</v>
      </c>
      <c r="E194" s="3">
        <v>1836</v>
      </c>
      <c r="F194" s="4">
        <v>128.32</v>
      </c>
      <c r="G194">
        <v>0</v>
      </c>
      <c r="H194" s="5">
        <v>0.99</v>
      </c>
      <c r="K194" t="s">
        <v>22</v>
      </c>
      <c r="L194" t="s">
        <v>23</v>
      </c>
    </row>
    <row r="195" spans="1:12" hidden="1" x14ac:dyDescent="0.2">
      <c r="A195" t="s">
        <v>183</v>
      </c>
      <c r="B195" s="2">
        <v>340504270</v>
      </c>
      <c r="C195" s="2">
        <v>69</v>
      </c>
      <c r="D195" s="3">
        <v>13156</v>
      </c>
      <c r="E195" s="3">
        <v>0</v>
      </c>
      <c r="F195" s="4">
        <v>30.55</v>
      </c>
      <c r="G195">
        <v>0</v>
      </c>
      <c r="H195" s="5">
        <v>0</v>
      </c>
      <c r="K195" t="s">
        <v>22</v>
      </c>
      <c r="L195" t="s">
        <v>23</v>
      </c>
    </row>
    <row r="196" spans="1:12" hidden="1" x14ac:dyDescent="0.2">
      <c r="A196" t="s">
        <v>183</v>
      </c>
      <c r="B196" s="2">
        <v>340504273</v>
      </c>
      <c r="C196" s="2">
        <v>69</v>
      </c>
      <c r="D196" s="3">
        <v>12800</v>
      </c>
      <c r="E196" s="3">
        <v>0</v>
      </c>
      <c r="F196" s="4">
        <v>32.08</v>
      </c>
      <c r="G196">
        <v>0</v>
      </c>
      <c r="H196" s="5">
        <v>0</v>
      </c>
      <c r="K196" t="s">
        <v>22</v>
      </c>
      <c r="L196" t="s">
        <v>23</v>
      </c>
    </row>
    <row r="197" spans="1:12" hidden="1" x14ac:dyDescent="0.2">
      <c r="A197" t="s">
        <v>183</v>
      </c>
      <c r="B197" s="2">
        <v>340505076</v>
      </c>
      <c r="C197" s="2">
        <v>28</v>
      </c>
      <c r="D197" s="3">
        <v>4412</v>
      </c>
      <c r="E197" s="3">
        <v>0</v>
      </c>
      <c r="F197" s="4">
        <v>11.02</v>
      </c>
      <c r="G197">
        <v>0</v>
      </c>
      <c r="H197" s="5">
        <v>0</v>
      </c>
      <c r="K197" t="s">
        <v>22</v>
      </c>
      <c r="L197" t="s">
        <v>23</v>
      </c>
    </row>
    <row r="198" spans="1:12" hidden="1" x14ac:dyDescent="0.2">
      <c r="A198" t="s">
        <v>183</v>
      </c>
      <c r="B198" s="2">
        <v>340512592</v>
      </c>
      <c r="C198" s="2">
        <v>9</v>
      </c>
      <c r="D198" s="3">
        <v>1122</v>
      </c>
      <c r="E198" s="3">
        <v>0</v>
      </c>
      <c r="F198" s="4">
        <v>0.85</v>
      </c>
      <c r="G198">
        <v>0</v>
      </c>
      <c r="H198" s="5">
        <v>0</v>
      </c>
      <c r="K198" t="s">
        <v>22</v>
      </c>
      <c r="L198" t="s">
        <v>23</v>
      </c>
    </row>
    <row r="199" spans="1:12" hidden="1" x14ac:dyDescent="0.2">
      <c r="A199" t="s">
        <v>183</v>
      </c>
      <c r="B199" s="2">
        <v>340513674</v>
      </c>
      <c r="C199" s="2">
        <v>173</v>
      </c>
      <c r="D199" s="3">
        <v>8536</v>
      </c>
      <c r="E199" s="3">
        <v>3596</v>
      </c>
      <c r="F199" s="4">
        <v>77.599999999999994</v>
      </c>
      <c r="G199">
        <v>0</v>
      </c>
      <c r="H199" s="5">
        <v>0.92</v>
      </c>
      <c r="K199" t="s">
        <v>22</v>
      </c>
      <c r="L199" t="s">
        <v>23</v>
      </c>
    </row>
    <row r="200" spans="1:12" hidden="1" x14ac:dyDescent="0.2">
      <c r="A200" t="s">
        <v>183</v>
      </c>
      <c r="B200" s="2">
        <v>340517521</v>
      </c>
      <c r="C200" s="2">
        <v>87</v>
      </c>
      <c r="D200" s="3">
        <v>3060</v>
      </c>
      <c r="E200" s="3">
        <v>570</v>
      </c>
      <c r="F200" s="4">
        <v>22</v>
      </c>
      <c r="G200">
        <v>0</v>
      </c>
      <c r="H200" s="5">
        <v>0.98</v>
      </c>
      <c r="K200" t="s">
        <v>22</v>
      </c>
      <c r="L200" t="s">
        <v>23</v>
      </c>
    </row>
    <row r="201" spans="1:12" hidden="1" x14ac:dyDescent="0.2">
      <c r="A201" t="s">
        <v>183</v>
      </c>
      <c r="B201" s="2">
        <v>340517813</v>
      </c>
      <c r="C201" s="2">
        <v>630</v>
      </c>
      <c r="D201" s="3">
        <v>57930</v>
      </c>
      <c r="E201" s="3">
        <v>16280</v>
      </c>
      <c r="F201" s="4">
        <v>172.6</v>
      </c>
      <c r="G201">
        <v>0</v>
      </c>
      <c r="H201" s="5">
        <v>0.96</v>
      </c>
      <c r="K201" t="s">
        <v>22</v>
      </c>
      <c r="L201" t="s">
        <v>23</v>
      </c>
    </row>
    <row r="202" spans="1:12" hidden="1" x14ac:dyDescent="0.2">
      <c r="A202" t="s">
        <v>183</v>
      </c>
      <c r="B202" s="2">
        <v>340520782</v>
      </c>
      <c r="C202" s="2">
        <v>111</v>
      </c>
      <c r="D202" s="3">
        <v>8688</v>
      </c>
      <c r="E202" s="3">
        <v>4</v>
      </c>
      <c r="F202" s="4">
        <v>8.9600000000000009</v>
      </c>
      <c r="G202">
        <v>0</v>
      </c>
      <c r="H202" s="5">
        <v>1</v>
      </c>
      <c r="K202" t="s">
        <v>22</v>
      </c>
      <c r="L202" t="s">
        <v>23</v>
      </c>
    </row>
    <row r="203" spans="1:12" hidden="1" x14ac:dyDescent="0.2">
      <c r="A203" t="s">
        <v>183</v>
      </c>
      <c r="B203" s="2">
        <v>340528874</v>
      </c>
      <c r="C203" s="2">
        <v>55</v>
      </c>
      <c r="D203" s="3">
        <v>20067</v>
      </c>
      <c r="E203" s="3">
        <v>0</v>
      </c>
      <c r="F203" s="4">
        <v>23.11</v>
      </c>
      <c r="G203">
        <v>0</v>
      </c>
      <c r="H203" s="5">
        <v>0</v>
      </c>
      <c r="K203" t="s">
        <v>22</v>
      </c>
      <c r="L203" t="s">
        <v>23</v>
      </c>
    </row>
    <row r="204" spans="1:12" hidden="1" x14ac:dyDescent="0.2">
      <c r="A204" t="s">
        <v>183</v>
      </c>
      <c r="B204" s="2">
        <v>340540092</v>
      </c>
      <c r="C204" s="2">
        <v>87</v>
      </c>
      <c r="D204" s="3">
        <v>5350</v>
      </c>
      <c r="E204" s="3">
        <v>0</v>
      </c>
      <c r="F204" s="4">
        <v>29.5</v>
      </c>
      <c r="G204">
        <v>0</v>
      </c>
      <c r="H204" s="5">
        <v>1</v>
      </c>
      <c r="K204" t="s">
        <v>22</v>
      </c>
      <c r="L204" t="s">
        <v>23</v>
      </c>
    </row>
    <row r="205" spans="1:12" hidden="1" x14ac:dyDescent="0.2">
      <c r="A205" t="s">
        <v>183</v>
      </c>
      <c r="B205" s="2">
        <v>340546539</v>
      </c>
      <c r="C205" s="2">
        <v>173</v>
      </c>
      <c r="D205" s="3">
        <v>4145</v>
      </c>
      <c r="E205" s="3">
        <v>90</v>
      </c>
      <c r="F205" s="4">
        <v>23.5</v>
      </c>
      <c r="G205">
        <v>0</v>
      </c>
      <c r="H205" s="5">
        <v>1</v>
      </c>
      <c r="K205" t="s">
        <v>22</v>
      </c>
      <c r="L205" t="s">
        <v>23</v>
      </c>
    </row>
    <row r="206" spans="1:12" hidden="1" x14ac:dyDescent="0.2">
      <c r="A206" t="s">
        <v>183</v>
      </c>
      <c r="B206" s="2">
        <v>340546549</v>
      </c>
      <c r="C206" s="2">
        <v>277</v>
      </c>
      <c r="D206" s="3">
        <v>24495</v>
      </c>
      <c r="E206" s="3">
        <v>0</v>
      </c>
      <c r="F206" s="4">
        <v>82.8</v>
      </c>
      <c r="G206">
        <v>0</v>
      </c>
      <c r="H206" s="5">
        <v>1</v>
      </c>
      <c r="K206" t="s">
        <v>22</v>
      </c>
      <c r="L206" t="s">
        <v>23</v>
      </c>
    </row>
    <row r="207" spans="1:12" hidden="1" x14ac:dyDescent="0.2">
      <c r="A207" t="s">
        <v>183</v>
      </c>
      <c r="B207" s="2">
        <v>340546763</v>
      </c>
      <c r="C207" s="2">
        <v>111</v>
      </c>
      <c r="D207" s="3">
        <v>8595</v>
      </c>
      <c r="E207" s="3">
        <v>605</v>
      </c>
      <c r="F207" s="4">
        <v>62.2</v>
      </c>
      <c r="G207">
        <v>0</v>
      </c>
      <c r="H207" s="5">
        <v>0.99</v>
      </c>
      <c r="K207" t="s">
        <v>22</v>
      </c>
      <c r="L207" t="s">
        <v>23</v>
      </c>
    </row>
    <row r="208" spans="1:12" hidden="1" x14ac:dyDescent="0.2">
      <c r="A208" t="s">
        <v>183</v>
      </c>
      <c r="B208" s="2">
        <v>340551004</v>
      </c>
      <c r="C208" s="2">
        <v>69</v>
      </c>
      <c r="D208" s="3">
        <v>17119</v>
      </c>
      <c r="E208" s="3">
        <v>0</v>
      </c>
      <c r="F208" s="4">
        <v>45.85</v>
      </c>
      <c r="G208">
        <v>0</v>
      </c>
      <c r="H208" s="5">
        <v>0</v>
      </c>
      <c r="K208" t="s">
        <v>22</v>
      </c>
      <c r="L208" t="s">
        <v>23</v>
      </c>
    </row>
    <row r="209" spans="1:12" hidden="1" x14ac:dyDescent="0.2">
      <c r="A209" t="s">
        <v>183</v>
      </c>
      <c r="B209" s="2">
        <v>340553617</v>
      </c>
      <c r="C209" s="2">
        <v>87</v>
      </c>
      <c r="D209" s="3">
        <v>5170</v>
      </c>
      <c r="E209" s="3">
        <v>1890</v>
      </c>
      <c r="F209" s="4">
        <v>30</v>
      </c>
      <c r="G209">
        <v>0</v>
      </c>
      <c r="H209" s="5">
        <v>0.93</v>
      </c>
      <c r="K209" t="s">
        <v>22</v>
      </c>
      <c r="L209" t="s">
        <v>23</v>
      </c>
    </row>
    <row r="210" spans="1:12" hidden="1" x14ac:dyDescent="0.2">
      <c r="A210" t="s">
        <v>183</v>
      </c>
      <c r="B210" s="2">
        <v>340555678</v>
      </c>
      <c r="C210" s="2">
        <v>87</v>
      </c>
      <c r="D210" s="3">
        <v>9415</v>
      </c>
      <c r="E210" s="3">
        <v>230</v>
      </c>
      <c r="F210" s="4">
        <v>40.700000000000003</v>
      </c>
      <c r="G210">
        <v>0</v>
      </c>
      <c r="H210" s="5">
        <v>1</v>
      </c>
      <c r="K210" t="s">
        <v>22</v>
      </c>
      <c r="L210" t="s">
        <v>23</v>
      </c>
    </row>
    <row r="211" spans="1:12" hidden="1" x14ac:dyDescent="0.2">
      <c r="A211" t="s">
        <v>183</v>
      </c>
      <c r="B211" s="2">
        <v>340555688</v>
      </c>
      <c r="C211" s="2">
        <v>87</v>
      </c>
      <c r="D211" s="3">
        <v>9475</v>
      </c>
      <c r="E211" s="3">
        <v>1280</v>
      </c>
      <c r="F211" s="4">
        <v>37.4</v>
      </c>
      <c r="G211">
        <v>0</v>
      </c>
      <c r="H211" s="5">
        <v>0.99</v>
      </c>
      <c r="K211" t="s">
        <v>22</v>
      </c>
      <c r="L211" t="s">
        <v>23</v>
      </c>
    </row>
    <row r="212" spans="1:12" hidden="1" x14ac:dyDescent="0.2">
      <c r="A212" t="s">
        <v>183</v>
      </c>
      <c r="B212" s="2">
        <v>340561089</v>
      </c>
      <c r="C212" s="2">
        <v>173</v>
      </c>
      <c r="D212" s="3">
        <v>4680</v>
      </c>
      <c r="E212" s="3">
        <v>625</v>
      </c>
      <c r="F212" s="4">
        <v>25.65</v>
      </c>
      <c r="G212">
        <v>0</v>
      </c>
      <c r="H212" s="5">
        <v>0.99</v>
      </c>
      <c r="K212" t="s">
        <v>22</v>
      </c>
      <c r="L212" t="s">
        <v>23</v>
      </c>
    </row>
    <row r="213" spans="1:12" hidden="1" x14ac:dyDescent="0.2">
      <c r="A213" t="s">
        <v>183</v>
      </c>
      <c r="B213" s="2">
        <v>340561697</v>
      </c>
      <c r="C213" s="2">
        <v>277</v>
      </c>
      <c r="D213" s="3">
        <v>8660</v>
      </c>
      <c r="E213" s="3">
        <v>725</v>
      </c>
      <c r="F213" s="4">
        <v>44.95</v>
      </c>
      <c r="G213">
        <v>0</v>
      </c>
      <c r="H213" s="5">
        <v>0.99</v>
      </c>
      <c r="K213" t="s">
        <v>22</v>
      </c>
      <c r="L213" t="s">
        <v>23</v>
      </c>
    </row>
    <row r="214" spans="1:12" hidden="1" x14ac:dyDescent="0.2">
      <c r="A214" t="s">
        <v>183</v>
      </c>
      <c r="B214" s="2">
        <v>340563201</v>
      </c>
      <c r="C214" s="2">
        <v>346</v>
      </c>
      <c r="D214" s="3">
        <v>21545</v>
      </c>
      <c r="E214" s="3">
        <v>2135</v>
      </c>
      <c r="F214" s="4">
        <v>94.55</v>
      </c>
      <c r="G214">
        <v>0</v>
      </c>
      <c r="H214" s="5">
        <v>0.99</v>
      </c>
      <c r="K214" t="s">
        <v>22</v>
      </c>
      <c r="L214" t="s">
        <v>23</v>
      </c>
    </row>
    <row r="215" spans="1:12" hidden="1" x14ac:dyDescent="0.2">
      <c r="A215" t="s">
        <v>183</v>
      </c>
      <c r="B215" s="2">
        <v>340565080</v>
      </c>
      <c r="C215" s="2">
        <v>346</v>
      </c>
      <c r="D215" s="3">
        <v>16445</v>
      </c>
      <c r="E215" s="3">
        <v>2460</v>
      </c>
      <c r="F215" s="4">
        <v>66.45</v>
      </c>
      <c r="G215">
        <v>0</v>
      </c>
      <c r="H215" s="5">
        <v>0.98</v>
      </c>
      <c r="K215" t="s">
        <v>22</v>
      </c>
      <c r="L215" t="s">
        <v>23</v>
      </c>
    </row>
    <row r="216" spans="1:12" hidden="1" x14ac:dyDescent="0.2">
      <c r="A216" t="s">
        <v>183</v>
      </c>
      <c r="B216" s="2">
        <v>340566728</v>
      </c>
      <c r="C216" s="2">
        <v>218</v>
      </c>
      <c r="D216" s="3">
        <v>8210</v>
      </c>
      <c r="E216" s="3">
        <v>2370</v>
      </c>
      <c r="F216" s="4">
        <v>42.4</v>
      </c>
      <c r="G216">
        <v>0</v>
      </c>
      <c r="H216" s="5">
        <v>0.96</v>
      </c>
      <c r="K216" t="s">
        <v>22</v>
      </c>
      <c r="L216" t="s">
        <v>23</v>
      </c>
    </row>
    <row r="217" spans="1:12" hidden="1" x14ac:dyDescent="0.2">
      <c r="A217" t="s">
        <v>183</v>
      </c>
      <c r="B217" s="2">
        <v>340567009</v>
      </c>
      <c r="C217" s="2">
        <v>277</v>
      </c>
      <c r="D217" s="3">
        <v>3820</v>
      </c>
      <c r="E217" s="3">
        <v>570</v>
      </c>
      <c r="F217" s="4">
        <v>67.2</v>
      </c>
      <c r="G217">
        <v>0</v>
      </c>
      <c r="H217" s="5">
        <v>0.98</v>
      </c>
      <c r="K217" t="s">
        <v>22</v>
      </c>
      <c r="L217" t="s">
        <v>23</v>
      </c>
    </row>
    <row r="218" spans="1:12" hidden="1" x14ac:dyDescent="0.2">
      <c r="A218" t="s">
        <v>183</v>
      </c>
      <c r="B218" s="2">
        <v>345024698</v>
      </c>
      <c r="C218" s="2">
        <v>173</v>
      </c>
      <c r="D218" s="3">
        <v>9910</v>
      </c>
      <c r="E218" s="3">
        <v>0</v>
      </c>
      <c r="F218" s="4">
        <v>65.3</v>
      </c>
      <c r="G218">
        <v>0</v>
      </c>
      <c r="H218" s="5">
        <v>0</v>
      </c>
      <c r="K218" t="s">
        <v>22</v>
      </c>
      <c r="L218" t="s">
        <v>23</v>
      </c>
    </row>
    <row r="219" spans="1:12" hidden="1" x14ac:dyDescent="0.2">
      <c r="A219" t="s">
        <v>183</v>
      </c>
      <c r="B219" s="2">
        <v>345221529</v>
      </c>
      <c r="C219" s="2">
        <v>111</v>
      </c>
      <c r="D219" s="3">
        <v>8635</v>
      </c>
      <c r="E219" s="3">
        <v>610</v>
      </c>
      <c r="F219" s="4">
        <v>47.3</v>
      </c>
      <c r="G219">
        <v>0</v>
      </c>
      <c r="H219" s="5">
        <v>0.99</v>
      </c>
      <c r="K219" t="s">
        <v>22</v>
      </c>
      <c r="L219" t="s">
        <v>23</v>
      </c>
    </row>
    <row r="220" spans="1:12" hidden="1" x14ac:dyDescent="0.2">
      <c r="A220" t="s">
        <v>183</v>
      </c>
      <c r="B220" s="2">
        <v>345221556</v>
      </c>
      <c r="C220" s="2">
        <v>139</v>
      </c>
      <c r="D220" s="3">
        <v>12025</v>
      </c>
      <c r="E220" s="3">
        <v>950</v>
      </c>
      <c r="F220" s="4">
        <v>63.05</v>
      </c>
      <c r="G220">
        <v>0</v>
      </c>
      <c r="H220" s="5">
        <v>0.99</v>
      </c>
      <c r="K220" t="s">
        <v>22</v>
      </c>
      <c r="L220" t="s">
        <v>23</v>
      </c>
    </row>
    <row r="221" spans="1:12" hidden="1" x14ac:dyDescent="0.2">
      <c r="A221" t="s">
        <v>183</v>
      </c>
      <c r="B221" s="2">
        <v>345221586</v>
      </c>
      <c r="C221" s="2">
        <v>436</v>
      </c>
      <c r="D221" s="3">
        <v>23860</v>
      </c>
      <c r="E221" s="3">
        <v>1460</v>
      </c>
      <c r="F221" s="4">
        <v>104.2</v>
      </c>
      <c r="G221">
        <v>0</v>
      </c>
      <c r="H221" s="5">
        <v>0.99</v>
      </c>
      <c r="K221" t="s">
        <v>22</v>
      </c>
      <c r="L221" t="s">
        <v>23</v>
      </c>
    </row>
    <row r="222" spans="1:12" hidden="1" x14ac:dyDescent="0.2">
      <c r="A222" t="s">
        <v>183</v>
      </c>
      <c r="B222" s="2">
        <v>345239227</v>
      </c>
      <c r="C222" s="2">
        <v>436</v>
      </c>
      <c r="D222" s="3">
        <v>11330</v>
      </c>
      <c r="E222" s="3">
        <v>10</v>
      </c>
      <c r="F222" s="4">
        <v>43.9</v>
      </c>
      <c r="G222">
        <v>0</v>
      </c>
      <c r="H222" s="5">
        <v>1</v>
      </c>
      <c r="K222" t="s">
        <v>22</v>
      </c>
      <c r="L222" t="s">
        <v>23</v>
      </c>
    </row>
    <row r="223" spans="1:12" hidden="1" x14ac:dyDescent="0.2">
      <c r="A223" t="s">
        <v>183</v>
      </c>
      <c r="B223" s="2">
        <v>345539370</v>
      </c>
      <c r="C223" s="2">
        <v>218</v>
      </c>
      <c r="D223" s="3">
        <v>79370</v>
      </c>
      <c r="E223" s="3">
        <v>17505</v>
      </c>
      <c r="F223" s="4">
        <v>165.45</v>
      </c>
      <c r="G223">
        <v>0</v>
      </c>
      <c r="H223" s="5">
        <v>0.97</v>
      </c>
      <c r="K223" t="s">
        <v>22</v>
      </c>
      <c r="L223" t="s">
        <v>23</v>
      </c>
    </row>
    <row r="224" spans="1:12" hidden="1" x14ac:dyDescent="0.2">
      <c r="A224" t="s">
        <v>183</v>
      </c>
      <c r="B224" s="2">
        <v>345926778</v>
      </c>
      <c r="C224" s="2">
        <v>346</v>
      </c>
      <c r="D224" s="3">
        <v>42820</v>
      </c>
      <c r="E224" s="3">
        <v>35</v>
      </c>
      <c r="F224" s="4">
        <v>120.2</v>
      </c>
      <c r="G224">
        <v>0</v>
      </c>
      <c r="H224" s="5">
        <v>1</v>
      </c>
      <c r="K224" t="s">
        <v>22</v>
      </c>
      <c r="L224" t="s">
        <v>23</v>
      </c>
    </row>
    <row r="225" spans="1:12" hidden="1" x14ac:dyDescent="0.2">
      <c r="A225" t="s">
        <v>183</v>
      </c>
      <c r="B225" s="2">
        <v>346616657</v>
      </c>
      <c r="C225" s="2">
        <v>554</v>
      </c>
      <c r="D225" s="3">
        <v>12140</v>
      </c>
      <c r="E225" s="3">
        <v>20</v>
      </c>
      <c r="F225" s="4">
        <v>59</v>
      </c>
      <c r="G225">
        <v>0</v>
      </c>
      <c r="H225" s="5">
        <v>1</v>
      </c>
      <c r="K225" t="s">
        <v>22</v>
      </c>
      <c r="L225" t="s">
        <v>23</v>
      </c>
    </row>
    <row r="226" spans="1:12" hidden="1" x14ac:dyDescent="0.2">
      <c r="A226" t="s">
        <v>183</v>
      </c>
      <c r="B226" s="2">
        <v>346619699</v>
      </c>
      <c r="C226" s="2">
        <v>277</v>
      </c>
      <c r="D226" s="3">
        <v>38950</v>
      </c>
      <c r="E226" s="3">
        <v>9270</v>
      </c>
      <c r="F226" s="4">
        <v>126.1</v>
      </c>
      <c r="G226">
        <v>0</v>
      </c>
      <c r="H226" s="5">
        <v>0.97</v>
      </c>
      <c r="K226" t="s">
        <v>22</v>
      </c>
      <c r="L226" t="s">
        <v>23</v>
      </c>
    </row>
    <row r="227" spans="1:12" hidden="1" x14ac:dyDescent="0.2">
      <c r="A227" t="s">
        <v>183</v>
      </c>
      <c r="B227" s="2">
        <v>347011028</v>
      </c>
      <c r="C227" s="2">
        <v>173</v>
      </c>
      <c r="D227" s="3">
        <v>44740</v>
      </c>
      <c r="E227" s="3">
        <v>15</v>
      </c>
      <c r="F227" s="4">
        <v>125.1</v>
      </c>
      <c r="G227">
        <v>0</v>
      </c>
      <c r="H227" s="5">
        <v>1</v>
      </c>
      <c r="K227" t="s">
        <v>22</v>
      </c>
      <c r="L227" t="s">
        <v>23</v>
      </c>
    </row>
    <row r="228" spans="1:12" hidden="1" x14ac:dyDescent="0.2">
      <c r="A228" t="s">
        <v>183</v>
      </c>
      <c r="B228" s="2">
        <v>347079898</v>
      </c>
      <c r="C228" s="2">
        <v>630</v>
      </c>
      <c r="D228" s="3">
        <v>20620</v>
      </c>
      <c r="E228" s="3">
        <v>0</v>
      </c>
      <c r="F228" s="4">
        <v>120.4</v>
      </c>
      <c r="G228">
        <v>0</v>
      </c>
      <c r="H228" s="5">
        <v>1</v>
      </c>
      <c r="K228" t="s">
        <v>22</v>
      </c>
      <c r="L228" t="s">
        <v>23</v>
      </c>
    </row>
    <row r="229" spans="1:12" hidden="1" x14ac:dyDescent="0.2">
      <c r="A229" t="s">
        <v>183</v>
      </c>
      <c r="B229" s="2">
        <v>347162674</v>
      </c>
      <c r="C229" s="2">
        <v>111</v>
      </c>
      <c r="D229" s="3">
        <v>2055</v>
      </c>
      <c r="E229" s="3">
        <v>0</v>
      </c>
      <c r="F229" s="4">
        <v>0</v>
      </c>
      <c r="G229">
        <v>0</v>
      </c>
      <c r="H229" s="5">
        <v>1</v>
      </c>
      <c r="K229" t="s">
        <v>22</v>
      </c>
      <c r="L229" t="s">
        <v>23</v>
      </c>
    </row>
    <row r="230" spans="1:12" hidden="1" x14ac:dyDescent="0.2">
      <c r="A230" t="s">
        <v>183</v>
      </c>
      <c r="B230" s="2">
        <v>347263389</v>
      </c>
      <c r="C230" s="2">
        <v>139</v>
      </c>
      <c r="D230" s="3">
        <v>23295</v>
      </c>
      <c r="E230" s="3">
        <v>8770</v>
      </c>
      <c r="F230" s="4">
        <v>64.099999999999994</v>
      </c>
      <c r="G230">
        <v>0</v>
      </c>
      <c r="H230" s="5">
        <v>0.93</v>
      </c>
      <c r="K230" t="s">
        <v>22</v>
      </c>
      <c r="L230" t="s">
        <v>23</v>
      </c>
    </row>
    <row r="231" spans="1:12" hidden="1" x14ac:dyDescent="0.2">
      <c r="A231" t="s">
        <v>183</v>
      </c>
      <c r="B231" s="2">
        <v>347366538</v>
      </c>
      <c r="C231" s="2">
        <v>69</v>
      </c>
      <c r="D231" s="3">
        <v>2885</v>
      </c>
      <c r="E231" s="3">
        <v>0</v>
      </c>
      <c r="F231" s="4">
        <v>0</v>
      </c>
      <c r="G231">
        <v>0</v>
      </c>
      <c r="H231" s="5">
        <v>0</v>
      </c>
      <c r="K231" t="s">
        <v>22</v>
      </c>
      <c r="L231" t="s">
        <v>23</v>
      </c>
    </row>
    <row r="232" spans="1:12" hidden="1" x14ac:dyDescent="0.2">
      <c r="A232" t="s">
        <v>183</v>
      </c>
      <c r="B232" s="2">
        <v>347373905</v>
      </c>
      <c r="C232" s="2">
        <v>277</v>
      </c>
      <c r="D232" s="3">
        <v>8496</v>
      </c>
      <c r="E232" s="3">
        <v>0</v>
      </c>
      <c r="F232" s="4">
        <v>44.64</v>
      </c>
      <c r="G232">
        <v>0</v>
      </c>
      <c r="H232" s="5">
        <v>1</v>
      </c>
      <c r="K232" t="s">
        <v>22</v>
      </c>
      <c r="L232" t="s">
        <v>23</v>
      </c>
    </row>
    <row r="233" spans="1:12" hidden="1" x14ac:dyDescent="0.2">
      <c r="A233" t="s">
        <v>183</v>
      </c>
      <c r="B233" s="2">
        <v>347494353</v>
      </c>
      <c r="C233" s="2">
        <v>218</v>
      </c>
      <c r="D233" s="3">
        <v>15375</v>
      </c>
      <c r="E233" s="3">
        <v>0</v>
      </c>
      <c r="F233" s="4">
        <v>57.45</v>
      </c>
      <c r="G233">
        <v>0</v>
      </c>
      <c r="H233" s="5">
        <v>1</v>
      </c>
      <c r="K233" t="s">
        <v>22</v>
      </c>
      <c r="L233" t="s">
        <v>23</v>
      </c>
    </row>
    <row r="234" spans="1:12" hidden="1" x14ac:dyDescent="0.2">
      <c r="A234" t="s">
        <v>183</v>
      </c>
      <c r="B234" s="2">
        <v>347787661</v>
      </c>
      <c r="C234" s="2">
        <v>346</v>
      </c>
      <c r="D234" s="3">
        <v>36615</v>
      </c>
      <c r="E234" s="3">
        <v>0</v>
      </c>
      <c r="F234" s="4">
        <v>59.7</v>
      </c>
      <c r="G234">
        <v>0</v>
      </c>
      <c r="H234" s="5">
        <v>1</v>
      </c>
      <c r="K234" t="s">
        <v>22</v>
      </c>
      <c r="L234" t="s">
        <v>23</v>
      </c>
    </row>
    <row r="235" spans="1:12" hidden="1" x14ac:dyDescent="0.2">
      <c r="A235" t="s">
        <v>184</v>
      </c>
      <c r="B235" s="2">
        <v>340197812</v>
      </c>
      <c r="C235" s="2">
        <v>173</v>
      </c>
      <c r="D235" s="3">
        <v>37425</v>
      </c>
      <c r="E235" s="3">
        <v>9160</v>
      </c>
      <c r="F235" s="4">
        <v>75.900000000000006</v>
      </c>
      <c r="G235">
        <v>0</v>
      </c>
      <c r="H235" s="5">
        <v>0.97</v>
      </c>
      <c r="I235" t="s">
        <v>26</v>
      </c>
      <c r="J235" t="s">
        <v>27</v>
      </c>
      <c r="K235" t="s">
        <v>22</v>
      </c>
      <c r="L235" t="s">
        <v>23</v>
      </c>
    </row>
    <row r="236" spans="1:12" hidden="1" x14ac:dyDescent="0.2">
      <c r="A236" t="s">
        <v>184</v>
      </c>
      <c r="B236" s="2">
        <v>340233084</v>
      </c>
      <c r="C236" s="2">
        <v>139</v>
      </c>
      <c r="D236" s="3">
        <v>12134</v>
      </c>
      <c r="E236" s="3">
        <v>94</v>
      </c>
      <c r="F236" s="4">
        <v>65.599999999999994</v>
      </c>
      <c r="G236">
        <v>0</v>
      </c>
      <c r="H236" s="5">
        <v>1</v>
      </c>
      <c r="K236" t="s">
        <v>22</v>
      </c>
      <c r="L236" t="s">
        <v>23</v>
      </c>
    </row>
    <row r="237" spans="1:12" hidden="1" x14ac:dyDescent="0.2">
      <c r="A237" t="s">
        <v>184</v>
      </c>
      <c r="B237" s="2">
        <v>340233501</v>
      </c>
      <c r="C237" s="2">
        <v>111</v>
      </c>
      <c r="D237" s="3">
        <v>6500</v>
      </c>
      <c r="E237" s="3">
        <v>100</v>
      </c>
      <c r="F237" s="4">
        <v>37.799999999999997</v>
      </c>
      <c r="G237">
        <v>0</v>
      </c>
      <c r="H237" s="5">
        <v>1</v>
      </c>
      <c r="K237" t="s">
        <v>22</v>
      </c>
      <c r="L237" t="s">
        <v>23</v>
      </c>
    </row>
    <row r="238" spans="1:12" hidden="1" x14ac:dyDescent="0.2">
      <c r="A238" t="s">
        <v>184</v>
      </c>
      <c r="B238" s="2">
        <v>340235004</v>
      </c>
      <c r="C238" s="2">
        <v>28</v>
      </c>
      <c r="D238" s="3">
        <v>9326</v>
      </c>
      <c r="E238" s="3">
        <v>0</v>
      </c>
      <c r="F238" s="4">
        <v>28.62</v>
      </c>
      <c r="G238">
        <v>0</v>
      </c>
      <c r="H238" s="5">
        <v>0</v>
      </c>
      <c r="K238" t="s">
        <v>22</v>
      </c>
      <c r="L238" t="s">
        <v>23</v>
      </c>
    </row>
    <row r="239" spans="1:12" hidden="1" x14ac:dyDescent="0.2">
      <c r="A239" t="s">
        <v>184</v>
      </c>
      <c r="B239" s="2">
        <v>340235779</v>
      </c>
      <c r="C239" s="2">
        <v>44</v>
      </c>
      <c r="D239" s="3">
        <v>18111</v>
      </c>
      <c r="E239" s="3">
        <v>0</v>
      </c>
      <c r="F239" s="4">
        <v>10.15</v>
      </c>
      <c r="G239">
        <v>0</v>
      </c>
      <c r="H239" s="5">
        <v>0</v>
      </c>
      <c r="K239" t="s">
        <v>22</v>
      </c>
      <c r="L239" t="s">
        <v>23</v>
      </c>
    </row>
    <row r="240" spans="1:12" hidden="1" x14ac:dyDescent="0.2">
      <c r="A240" t="s">
        <v>184</v>
      </c>
      <c r="B240" s="2">
        <v>340253969</v>
      </c>
      <c r="C240" s="2">
        <v>44</v>
      </c>
      <c r="D240" s="3">
        <v>4371</v>
      </c>
      <c r="E240" s="3">
        <v>0</v>
      </c>
      <c r="F240" s="4">
        <v>7.31</v>
      </c>
      <c r="G240">
        <v>0</v>
      </c>
      <c r="H240" s="5">
        <v>0</v>
      </c>
      <c r="K240" t="s">
        <v>22</v>
      </c>
      <c r="L240" t="s">
        <v>23</v>
      </c>
    </row>
    <row r="241" spans="1:12" hidden="1" x14ac:dyDescent="0.2">
      <c r="A241" t="s">
        <v>184</v>
      </c>
      <c r="B241" s="2">
        <v>340264267</v>
      </c>
      <c r="C241" s="2">
        <v>17</v>
      </c>
      <c r="D241" s="3">
        <v>2956</v>
      </c>
      <c r="E241" s="3">
        <v>0</v>
      </c>
      <c r="F241" s="4">
        <v>9.01</v>
      </c>
      <c r="G241">
        <v>0</v>
      </c>
      <c r="H241" s="5">
        <v>0</v>
      </c>
      <c r="K241" t="s">
        <v>22</v>
      </c>
      <c r="L241" t="s">
        <v>23</v>
      </c>
    </row>
    <row r="242" spans="1:12" hidden="1" x14ac:dyDescent="0.2">
      <c r="A242" t="s">
        <v>184</v>
      </c>
      <c r="B242" s="2">
        <v>340272398</v>
      </c>
      <c r="C242" s="2">
        <v>6</v>
      </c>
      <c r="D242" s="3">
        <v>6541</v>
      </c>
      <c r="E242" s="3">
        <v>0</v>
      </c>
      <c r="F242" s="4">
        <v>9.0299999999999994</v>
      </c>
      <c r="G242">
        <v>0</v>
      </c>
      <c r="H242" s="5">
        <v>0</v>
      </c>
      <c r="K242" t="s">
        <v>22</v>
      </c>
      <c r="L242" t="s">
        <v>23</v>
      </c>
    </row>
    <row r="243" spans="1:12" hidden="1" x14ac:dyDescent="0.2">
      <c r="A243" t="s">
        <v>184</v>
      </c>
      <c r="B243" s="2">
        <v>340279896</v>
      </c>
      <c r="C243" s="2">
        <v>17</v>
      </c>
      <c r="D243" s="3">
        <v>7574</v>
      </c>
      <c r="E243" s="3">
        <v>0</v>
      </c>
      <c r="F243" s="4">
        <v>21.3</v>
      </c>
      <c r="G243">
        <v>0</v>
      </c>
      <c r="H243" s="5">
        <v>0</v>
      </c>
      <c r="K243" t="s">
        <v>22</v>
      </c>
      <c r="L243" t="s">
        <v>23</v>
      </c>
    </row>
    <row r="244" spans="1:12" hidden="1" x14ac:dyDescent="0.2">
      <c r="A244" t="s">
        <v>184</v>
      </c>
      <c r="B244" s="2">
        <v>340281861</v>
      </c>
      <c r="C244" s="2">
        <v>17</v>
      </c>
      <c r="D244" s="3">
        <v>5464</v>
      </c>
      <c r="E244" s="3">
        <v>0</v>
      </c>
      <c r="F244" s="4">
        <v>12.28</v>
      </c>
      <c r="G244">
        <v>0</v>
      </c>
      <c r="H244" s="5">
        <v>0</v>
      </c>
      <c r="K244" t="s">
        <v>22</v>
      </c>
      <c r="L244" t="s">
        <v>23</v>
      </c>
    </row>
    <row r="245" spans="1:12" hidden="1" x14ac:dyDescent="0.2">
      <c r="A245" t="s">
        <v>184</v>
      </c>
      <c r="B245" s="2">
        <v>340281861</v>
      </c>
      <c r="C245" s="2">
        <v>17</v>
      </c>
      <c r="D245" s="3">
        <v>5464</v>
      </c>
      <c r="E245" s="3">
        <v>0</v>
      </c>
      <c r="F245" s="4">
        <v>12.28</v>
      </c>
      <c r="G245">
        <v>0</v>
      </c>
      <c r="H245" s="5">
        <v>0</v>
      </c>
      <c r="K245" t="s">
        <v>22</v>
      </c>
      <c r="L245" t="s">
        <v>23</v>
      </c>
    </row>
    <row r="246" spans="1:12" hidden="1" x14ac:dyDescent="0.2">
      <c r="A246" t="s">
        <v>184</v>
      </c>
      <c r="B246" s="2">
        <v>340285649</v>
      </c>
      <c r="C246" s="2">
        <v>6</v>
      </c>
      <c r="D246" s="3">
        <v>1583</v>
      </c>
      <c r="E246" s="3">
        <v>0</v>
      </c>
      <c r="F246" s="4">
        <v>9.48</v>
      </c>
      <c r="G246">
        <v>0</v>
      </c>
      <c r="H246" s="5">
        <v>0</v>
      </c>
      <c r="K246" t="s">
        <v>22</v>
      </c>
      <c r="L246" t="s">
        <v>23</v>
      </c>
    </row>
    <row r="247" spans="1:12" hidden="1" x14ac:dyDescent="0.2">
      <c r="A247" t="s">
        <v>184</v>
      </c>
      <c r="B247" s="2">
        <v>340285649</v>
      </c>
      <c r="C247" s="2">
        <v>17</v>
      </c>
      <c r="D247" s="3">
        <v>1583</v>
      </c>
      <c r="E247" s="3">
        <v>0</v>
      </c>
      <c r="F247" s="4">
        <v>9.48</v>
      </c>
      <c r="G247">
        <v>0</v>
      </c>
      <c r="H247" s="5">
        <v>0</v>
      </c>
      <c r="K247" t="s">
        <v>22</v>
      </c>
      <c r="L247" t="s">
        <v>23</v>
      </c>
    </row>
    <row r="248" spans="1:12" hidden="1" x14ac:dyDescent="0.2">
      <c r="A248" t="s">
        <v>184</v>
      </c>
      <c r="B248" s="2">
        <v>340289198</v>
      </c>
      <c r="C248" s="2">
        <v>17</v>
      </c>
      <c r="D248" s="3">
        <v>19109</v>
      </c>
      <c r="E248" s="3">
        <v>0</v>
      </c>
      <c r="F248" s="4">
        <v>13.74</v>
      </c>
      <c r="G248">
        <v>0</v>
      </c>
      <c r="H248" s="5">
        <v>0</v>
      </c>
      <c r="K248" t="s">
        <v>22</v>
      </c>
      <c r="L248" t="s">
        <v>23</v>
      </c>
    </row>
    <row r="249" spans="1:12" hidden="1" x14ac:dyDescent="0.2">
      <c r="A249" t="s">
        <v>184</v>
      </c>
      <c r="B249" s="2">
        <v>340289198</v>
      </c>
      <c r="C249" s="2">
        <v>17</v>
      </c>
      <c r="D249" s="3">
        <v>19109</v>
      </c>
      <c r="E249" s="3">
        <v>0</v>
      </c>
      <c r="F249" s="4">
        <v>13.74</v>
      </c>
      <c r="G249">
        <v>0</v>
      </c>
      <c r="H249" s="5">
        <v>0</v>
      </c>
      <c r="K249" t="s">
        <v>22</v>
      </c>
      <c r="L249" t="s">
        <v>23</v>
      </c>
    </row>
    <row r="250" spans="1:12" hidden="1" x14ac:dyDescent="0.2">
      <c r="A250" t="s">
        <v>184</v>
      </c>
      <c r="B250" s="2">
        <v>340290671</v>
      </c>
      <c r="C250" s="2">
        <v>630</v>
      </c>
      <c r="D250" s="3">
        <v>21640</v>
      </c>
      <c r="E250" s="3">
        <v>10</v>
      </c>
      <c r="F250" s="4">
        <v>143.5</v>
      </c>
      <c r="G250">
        <v>0</v>
      </c>
      <c r="H250" s="5">
        <v>1</v>
      </c>
      <c r="K250" t="s">
        <v>22</v>
      </c>
      <c r="L250" t="s">
        <v>23</v>
      </c>
    </row>
    <row r="251" spans="1:12" hidden="1" x14ac:dyDescent="0.2">
      <c r="A251" t="s">
        <v>184</v>
      </c>
      <c r="B251" s="2">
        <v>340292173</v>
      </c>
      <c r="C251" s="2">
        <v>17</v>
      </c>
      <c r="D251" s="3">
        <v>6559</v>
      </c>
      <c r="E251" s="3">
        <v>0</v>
      </c>
      <c r="F251" s="4">
        <v>17.63</v>
      </c>
      <c r="G251">
        <v>0</v>
      </c>
      <c r="H251" s="5">
        <v>0</v>
      </c>
      <c r="I251" t="s">
        <v>54</v>
      </c>
      <c r="J251" t="s">
        <v>17</v>
      </c>
      <c r="K251" t="s">
        <v>22</v>
      </c>
      <c r="L251" t="s">
        <v>23</v>
      </c>
    </row>
    <row r="252" spans="1:12" hidden="1" x14ac:dyDescent="0.2">
      <c r="A252" t="s">
        <v>184</v>
      </c>
      <c r="B252" s="2">
        <v>340300298</v>
      </c>
      <c r="C252" s="2">
        <v>630</v>
      </c>
      <c r="D252" s="3">
        <v>18190</v>
      </c>
      <c r="E252" s="3">
        <v>900</v>
      </c>
      <c r="F252" s="4">
        <v>110.9</v>
      </c>
      <c r="G252">
        <v>0</v>
      </c>
      <c r="H252" s="5">
        <v>0.99</v>
      </c>
      <c r="K252" t="s">
        <v>22</v>
      </c>
      <c r="L252" t="s">
        <v>23</v>
      </c>
    </row>
    <row r="253" spans="1:12" hidden="1" x14ac:dyDescent="0.2">
      <c r="A253" t="s">
        <v>184</v>
      </c>
      <c r="B253" s="2">
        <v>340315447</v>
      </c>
      <c r="C253" s="2">
        <v>55</v>
      </c>
      <c r="D253" s="3">
        <v>15881</v>
      </c>
      <c r="E253" s="3">
        <v>0</v>
      </c>
      <c r="F253" s="4">
        <v>45.79</v>
      </c>
      <c r="G253">
        <v>0</v>
      </c>
      <c r="H253" s="5">
        <v>0</v>
      </c>
      <c r="K253" t="s">
        <v>22</v>
      </c>
      <c r="L253" t="s">
        <v>23</v>
      </c>
    </row>
    <row r="254" spans="1:12" hidden="1" x14ac:dyDescent="0.2">
      <c r="A254" t="s">
        <v>184</v>
      </c>
      <c r="B254" s="2">
        <v>340316576</v>
      </c>
      <c r="C254" s="2">
        <v>17</v>
      </c>
      <c r="D254" s="3">
        <v>2826</v>
      </c>
      <c r="E254" s="3">
        <v>0</v>
      </c>
      <c r="F254" s="4">
        <v>8.35</v>
      </c>
      <c r="G254">
        <v>0</v>
      </c>
      <c r="H254" s="5">
        <v>0</v>
      </c>
      <c r="K254" t="s">
        <v>22</v>
      </c>
      <c r="L254" t="s">
        <v>23</v>
      </c>
    </row>
    <row r="255" spans="1:12" hidden="1" x14ac:dyDescent="0.2">
      <c r="A255" t="s">
        <v>184</v>
      </c>
      <c r="B255" s="2">
        <v>340316576</v>
      </c>
      <c r="C255" s="2">
        <v>44</v>
      </c>
      <c r="D255" s="3">
        <v>2826</v>
      </c>
      <c r="E255" s="3">
        <v>0</v>
      </c>
      <c r="F255" s="4">
        <v>8.35</v>
      </c>
      <c r="G255">
        <v>0</v>
      </c>
      <c r="H255" s="5">
        <v>0</v>
      </c>
      <c r="K255" t="s">
        <v>22</v>
      </c>
      <c r="L255" t="s">
        <v>23</v>
      </c>
    </row>
    <row r="256" spans="1:12" hidden="1" x14ac:dyDescent="0.2">
      <c r="A256" t="s">
        <v>184</v>
      </c>
      <c r="B256" s="2">
        <v>340330132</v>
      </c>
      <c r="C256" s="2">
        <v>55</v>
      </c>
      <c r="D256" s="3">
        <v>14429</v>
      </c>
      <c r="E256" s="3">
        <v>0</v>
      </c>
      <c r="F256" s="4">
        <v>20.61</v>
      </c>
      <c r="G256">
        <v>0</v>
      </c>
      <c r="H256" s="5">
        <v>0</v>
      </c>
      <c r="K256" t="s">
        <v>22</v>
      </c>
      <c r="L256" t="s">
        <v>23</v>
      </c>
    </row>
    <row r="257" spans="1:12" hidden="1" x14ac:dyDescent="0.2">
      <c r="A257" t="s">
        <v>184</v>
      </c>
      <c r="B257" s="2">
        <v>340390877</v>
      </c>
      <c r="C257" s="2">
        <v>17</v>
      </c>
      <c r="D257" s="3">
        <v>23268</v>
      </c>
      <c r="E257" s="3">
        <v>0</v>
      </c>
      <c r="F257" s="4">
        <v>49.6</v>
      </c>
      <c r="G257">
        <v>0</v>
      </c>
      <c r="H257" s="5">
        <v>0</v>
      </c>
      <c r="K257" t="s">
        <v>22</v>
      </c>
      <c r="L257" t="s">
        <v>23</v>
      </c>
    </row>
    <row r="258" spans="1:12" hidden="1" x14ac:dyDescent="0.2">
      <c r="A258" t="s">
        <v>184</v>
      </c>
      <c r="B258" s="2">
        <v>340397749</v>
      </c>
      <c r="C258" s="2">
        <v>6</v>
      </c>
      <c r="D258" s="3">
        <v>997</v>
      </c>
      <c r="E258" s="3">
        <v>0</v>
      </c>
      <c r="F258" s="4">
        <v>0.73</v>
      </c>
      <c r="G258">
        <v>0</v>
      </c>
      <c r="H258" s="5">
        <v>0</v>
      </c>
      <c r="K258" t="s">
        <v>22</v>
      </c>
      <c r="L258" t="s">
        <v>23</v>
      </c>
    </row>
    <row r="259" spans="1:12" hidden="1" x14ac:dyDescent="0.2">
      <c r="A259" t="s">
        <v>184</v>
      </c>
      <c r="B259" s="2">
        <v>340400969</v>
      </c>
      <c r="C259" s="2">
        <v>173</v>
      </c>
      <c r="D259" s="3">
        <v>15090</v>
      </c>
      <c r="E259" s="3">
        <v>5380</v>
      </c>
      <c r="F259" s="4">
        <v>72.25</v>
      </c>
      <c r="G259">
        <v>0</v>
      </c>
      <c r="H259" s="5">
        <v>0.94</v>
      </c>
      <c r="K259" t="s">
        <v>22</v>
      </c>
      <c r="L259" t="s">
        <v>23</v>
      </c>
    </row>
    <row r="260" spans="1:12" hidden="1" x14ac:dyDescent="0.2">
      <c r="A260" t="s">
        <v>184</v>
      </c>
      <c r="B260" s="2">
        <v>340410678</v>
      </c>
      <c r="C260" s="2">
        <v>17</v>
      </c>
      <c r="D260" s="3">
        <v>3934</v>
      </c>
      <c r="E260" s="3">
        <v>0</v>
      </c>
      <c r="F260" s="4">
        <v>19.309999999999999</v>
      </c>
      <c r="G260">
        <v>0</v>
      </c>
      <c r="H260" s="5">
        <v>0</v>
      </c>
      <c r="K260" t="s">
        <v>22</v>
      </c>
      <c r="L260" t="s">
        <v>23</v>
      </c>
    </row>
    <row r="261" spans="1:12" hidden="1" x14ac:dyDescent="0.2">
      <c r="A261" t="s">
        <v>184</v>
      </c>
      <c r="B261" s="2">
        <v>340412724</v>
      </c>
      <c r="C261" s="2">
        <v>17</v>
      </c>
      <c r="D261" s="3">
        <v>6061</v>
      </c>
      <c r="E261" s="3">
        <v>0</v>
      </c>
      <c r="F261" s="4">
        <v>25.82</v>
      </c>
      <c r="G261">
        <v>0</v>
      </c>
      <c r="H261" s="5">
        <v>0</v>
      </c>
      <c r="K261" t="s">
        <v>22</v>
      </c>
      <c r="L261" t="s">
        <v>23</v>
      </c>
    </row>
    <row r="262" spans="1:12" hidden="1" x14ac:dyDescent="0.2">
      <c r="A262" t="s">
        <v>184</v>
      </c>
      <c r="B262" s="2">
        <v>340412724</v>
      </c>
      <c r="C262" s="2">
        <v>17</v>
      </c>
      <c r="D262" s="3">
        <v>6061</v>
      </c>
      <c r="E262" s="3">
        <v>0</v>
      </c>
      <c r="F262" s="4">
        <v>25.82</v>
      </c>
      <c r="G262">
        <v>0</v>
      </c>
      <c r="H262" s="5">
        <v>0</v>
      </c>
      <c r="K262" t="s">
        <v>22</v>
      </c>
      <c r="L262" t="s">
        <v>23</v>
      </c>
    </row>
    <row r="263" spans="1:12" hidden="1" x14ac:dyDescent="0.2">
      <c r="A263" t="s">
        <v>184</v>
      </c>
      <c r="B263" s="2">
        <v>340414201</v>
      </c>
      <c r="C263" s="2">
        <v>69</v>
      </c>
      <c r="D263" s="3">
        <v>17799</v>
      </c>
      <c r="E263" s="3">
        <v>0</v>
      </c>
      <c r="F263" s="4">
        <v>30.1</v>
      </c>
      <c r="G263">
        <v>0</v>
      </c>
      <c r="H263" s="5">
        <v>0</v>
      </c>
      <c r="K263" t="s">
        <v>22</v>
      </c>
      <c r="L263" t="s">
        <v>23</v>
      </c>
    </row>
    <row r="264" spans="1:12" hidden="1" x14ac:dyDescent="0.2">
      <c r="A264" t="s">
        <v>184</v>
      </c>
      <c r="B264" s="2">
        <v>340415670</v>
      </c>
      <c r="C264" s="2">
        <v>17</v>
      </c>
      <c r="D264" s="3">
        <v>3640</v>
      </c>
      <c r="E264" s="3">
        <v>0</v>
      </c>
      <c r="F264" s="4">
        <v>14.21</v>
      </c>
      <c r="G264">
        <v>0</v>
      </c>
      <c r="H264" s="5">
        <v>0</v>
      </c>
      <c r="K264" t="s">
        <v>22</v>
      </c>
      <c r="L264" t="s">
        <v>23</v>
      </c>
    </row>
    <row r="265" spans="1:12" hidden="1" x14ac:dyDescent="0.2">
      <c r="A265" t="s">
        <v>184</v>
      </c>
      <c r="B265" s="2">
        <v>340416240</v>
      </c>
      <c r="C265" s="2">
        <v>17</v>
      </c>
      <c r="D265" s="3">
        <v>9112</v>
      </c>
      <c r="E265" s="3">
        <v>0</v>
      </c>
      <c r="F265" s="4">
        <v>17.79</v>
      </c>
      <c r="G265">
        <v>0</v>
      </c>
      <c r="H265" s="5">
        <v>0</v>
      </c>
      <c r="K265" t="s">
        <v>22</v>
      </c>
      <c r="L265" t="s">
        <v>23</v>
      </c>
    </row>
    <row r="266" spans="1:12" hidden="1" x14ac:dyDescent="0.2">
      <c r="A266" t="s">
        <v>184</v>
      </c>
      <c r="B266" s="2">
        <v>340423200</v>
      </c>
      <c r="C266" s="2">
        <v>111</v>
      </c>
      <c r="D266" s="3">
        <v>4732</v>
      </c>
      <c r="E266" s="3">
        <v>118</v>
      </c>
      <c r="F266" s="4">
        <v>27.36</v>
      </c>
      <c r="G266">
        <v>0</v>
      </c>
      <c r="H266" s="5">
        <v>1</v>
      </c>
      <c r="K266" t="s">
        <v>22</v>
      </c>
      <c r="L266" t="s">
        <v>23</v>
      </c>
    </row>
    <row r="267" spans="1:12" hidden="1" x14ac:dyDescent="0.2">
      <c r="A267" t="s">
        <v>184</v>
      </c>
      <c r="B267" s="2">
        <v>340428521</v>
      </c>
      <c r="C267" s="2">
        <v>44</v>
      </c>
      <c r="D267" s="3">
        <v>25024</v>
      </c>
      <c r="E267" s="3">
        <v>0</v>
      </c>
      <c r="F267" s="4">
        <v>37.130000000000003</v>
      </c>
      <c r="G267">
        <v>0</v>
      </c>
      <c r="H267" s="5">
        <v>0</v>
      </c>
      <c r="K267" t="s">
        <v>22</v>
      </c>
      <c r="L267" t="s">
        <v>23</v>
      </c>
    </row>
    <row r="268" spans="1:12" hidden="1" x14ac:dyDescent="0.2">
      <c r="A268" t="s">
        <v>184</v>
      </c>
      <c r="B268" s="2">
        <v>340432855</v>
      </c>
      <c r="C268" s="2">
        <v>44</v>
      </c>
      <c r="D268" s="3">
        <v>11000</v>
      </c>
      <c r="E268" s="3">
        <v>0</v>
      </c>
      <c r="F268" s="4">
        <v>5.29</v>
      </c>
      <c r="G268">
        <v>0</v>
      </c>
      <c r="H268" s="5">
        <v>0</v>
      </c>
      <c r="K268" t="s">
        <v>22</v>
      </c>
      <c r="L268" t="s">
        <v>23</v>
      </c>
    </row>
    <row r="269" spans="1:12" hidden="1" x14ac:dyDescent="0.2">
      <c r="A269" t="s">
        <v>184</v>
      </c>
      <c r="B269" s="2">
        <v>340432855</v>
      </c>
      <c r="C269" s="2">
        <v>24</v>
      </c>
      <c r="D269" s="3">
        <v>11000</v>
      </c>
      <c r="E269" s="3">
        <v>0</v>
      </c>
      <c r="F269" s="4">
        <v>5.29</v>
      </c>
      <c r="G269">
        <v>0</v>
      </c>
      <c r="H269" s="5">
        <v>0</v>
      </c>
      <c r="K269" t="s">
        <v>22</v>
      </c>
      <c r="L269" t="s">
        <v>23</v>
      </c>
    </row>
    <row r="270" spans="1:12" hidden="1" x14ac:dyDescent="0.2">
      <c r="A270" t="s">
        <v>184</v>
      </c>
      <c r="B270" s="2">
        <v>340441752</v>
      </c>
      <c r="C270" s="2">
        <v>17</v>
      </c>
      <c r="D270" s="3">
        <v>3270</v>
      </c>
      <c r="E270" s="3">
        <v>0</v>
      </c>
      <c r="F270" s="4">
        <v>21.93</v>
      </c>
      <c r="G270">
        <v>0</v>
      </c>
      <c r="H270" s="5">
        <v>0</v>
      </c>
      <c r="K270" t="s">
        <v>22</v>
      </c>
      <c r="L270" t="s">
        <v>23</v>
      </c>
    </row>
    <row r="271" spans="1:12" hidden="1" x14ac:dyDescent="0.2">
      <c r="A271" t="s">
        <v>184</v>
      </c>
      <c r="B271" s="2">
        <v>340445144</v>
      </c>
      <c r="C271" s="2">
        <v>44</v>
      </c>
      <c r="D271" s="3">
        <v>8480</v>
      </c>
      <c r="E271" s="3">
        <v>0</v>
      </c>
      <c r="F271" s="4">
        <v>11.41</v>
      </c>
      <c r="G271">
        <v>0</v>
      </c>
      <c r="H271" s="5">
        <v>0</v>
      </c>
      <c r="K271" t="s">
        <v>22</v>
      </c>
      <c r="L271" t="s">
        <v>23</v>
      </c>
    </row>
    <row r="272" spans="1:12" hidden="1" x14ac:dyDescent="0.2">
      <c r="A272" t="s">
        <v>184</v>
      </c>
      <c r="B272" s="2">
        <v>340445387</v>
      </c>
      <c r="C272" s="2">
        <v>44</v>
      </c>
      <c r="D272" s="3">
        <v>12826</v>
      </c>
      <c r="E272" s="3">
        <v>0</v>
      </c>
      <c r="F272" s="4">
        <v>19.88</v>
      </c>
      <c r="G272">
        <v>0</v>
      </c>
      <c r="H272" s="5">
        <v>0</v>
      </c>
      <c r="K272" t="s">
        <v>22</v>
      </c>
      <c r="L272" t="s">
        <v>23</v>
      </c>
    </row>
    <row r="273" spans="1:12" hidden="1" x14ac:dyDescent="0.2">
      <c r="A273" t="s">
        <v>184</v>
      </c>
      <c r="B273" s="2">
        <v>340448106</v>
      </c>
      <c r="C273" s="2">
        <v>55</v>
      </c>
      <c r="D273" s="3">
        <v>7673</v>
      </c>
      <c r="E273" s="3">
        <v>0</v>
      </c>
      <c r="F273" s="4">
        <v>31.83</v>
      </c>
      <c r="G273">
        <v>0</v>
      </c>
      <c r="H273" s="5">
        <v>0</v>
      </c>
      <c r="K273" t="s">
        <v>22</v>
      </c>
      <c r="L273" t="s">
        <v>23</v>
      </c>
    </row>
    <row r="274" spans="1:12" hidden="1" x14ac:dyDescent="0.2">
      <c r="A274" t="s">
        <v>184</v>
      </c>
      <c r="B274" s="2">
        <v>340449381</v>
      </c>
      <c r="C274" s="2">
        <v>55</v>
      </c>
      <c r="D274" s="3">
        <v>86515</v>
      </c>
      <c r="E274" s="3">
        <v>0</v>
      </c>
      <c r="F274" s="4">
        <v>51.53</v>
      </c>
      <c r="G274">
        <v>0</v>
      </c>
      <c r="H274" s="5">
        <v>0</v>
      </c>
      <c r="K274" t="s">
        <v>22</v>
      </c>
      <c r="L274" t="s">
        <v>23</v>
      </c>
    </row>
    <row r="275" spans="1:12" hidden="1" x14ac:dyDescent="0.2">
      <c r="A275" t="s">
        <v>184</v>
      </c>
      <c r="B275" s="2">
        <v>340450632</v>
      </c>
      <c r="C275" s="2">
        <v>17</v>
      </c>
      <c r="D275" s="3">
        <v>3992</v>
      </c>
      <c r="E275" s="3">
        <v>0</v>
      </c>
      <c r="F275" s="4">
        <v>14.95</v>
      </c>
      <c r="G275">
        <v>0</v>
      </c>
      <c r="H275" s="5">
        <v>0</v>
      </c>
      <c r="K275" t="s">
        <v>22</v>
      </c>
      <c r="L275" t="s">
        <v>23</v>
      </c>
    </row>
    <row r="276" spans="1:12" hidden="1" x14ac:dyDescent="0.2">
      <c r="A276" t="s">
        <v>184</v>
      </c>
      <c r="B276" s="2">
        <v>340452832</v>
      </c>
      <c r="C276" s="2">
        <v>28</v>
      </c>
      <c r="D276" s="3">
        <v>17827</v>
      </c>
      <c r="E276" s="3">
        <v>0</v>
      </c>
      <c r="F276" s="4">
        <v>23.5</v>
      </c>
      <c r="G276">
        <v>0</v>
      </c>
      <c r="H276" s="5">
        <v>0</v>
      </c>
      <c r="K276" t="s">
        <v>22</v>
      </c>
      <c r="L276" t="s">
        <v>23</v>
      </c>
    </row>
    <row r="277" spans="1:12" hidden="1" x14ac:dyDescent="0.2">
      <c r="A277" t="s">
        <v>184</v>
      </c>
      <c r="B277" s="2">
        <v>340453512</v>
      </c>
      <c r="C277" s="2">
        <v>139</v>
      </c>
      <c r="D277" s="3">
        <v>14536</v>
      </c>
      <c r="E277" s="3">
        <v>2472</v>
      </c>
      <c r="F277" s="4">
        <v>80.5</v>
      </c>
      <c r="G277">
        <v>0</v>
      </c>
      <c r="H277" s="5">
        <v>0.98</v>
      </c>
      <c r="K277" t="s">
        <v>22</v>
      </c>
      <c r="L277" t="s">
        <v>23</v>
      </c>
    </row>
    <row r="278" spans="1:12" hidden="1" x14ac:dyDescent="0.2">
      <c r="A278" t="s">
        <v>184</v>
      </c>
      <c r="B278" s="2">
        <v>340454987</v>
      </c>
      <c r="C278" s="2">
        <v>111</v>
      </c>
      <c r="D278" s="3">
        <v>4400</v>
      </c>
      <c r="E278" s="3">
        <v>0</v>
      </c>
      <c r="F278" s="4">
        <v>37.56</v>
      </c>
      <c r="G278">
        <v>0</v>
      </c>
      <c r="H278" s="5">
        <v>1</v>
      </c>
      <c r="K278" t="s">
        <v>22</v>
      </c>
      <c r="L278" t="s">
        <v>23</v>
      </c>
    </row>
    <row r="279" spans="1:12" hidden="1" x14ac:dyDescent="0.2">
      <c r="A279" t="s">
        <v>184</v>
      </c>
      <c r="B279" s="2">
        <v>340466891</v>
      </c>
      <c r="C279" s="2">
        <v>44</v>
      </c>
      <c r="D279" s="3">
        <v>17348</v>
      </c>
      <c r="E279" s="3">
        <v>0</v>
      </c>
      <c r="F279" s="4">
        <v>16.79</v>
      </c>
      <c r="G279">
        <v>0</v>
      </c>
      <c r="H279" s="5">
        <v>0</v>
      </c>
      <c r="K279" t="s">
        <v>22</v>
      </c>
      <c r="L279" t="s">
        <v>23</v>
      </c>
    </row>
    <row r="280" spans="1:12" hidden="1" x14ac:dyDescent="0.2">
      <c r="A280" t="s">
        <v>184</v>
      </c>
      <c r="B280" s="2">
        <v>340467669</v>
      </c>
      <c r="C280" s="2">
        <v>55</v>
      </c>
      <c r="D280" s="3">
        <v>7734</v>
      </c>
      <c r="E280" s="3">
        <v>0</v>
      </c>
      <c r="F280" s="4">
        <v>13.24</v>
      </c>
      <c r="G280">
        <v>0</v>
      </c>
      <c r="H280" s="5">
        <v>0</v>
      </c>
      <c r="K280" t="s">
        <v>22</v>
      </c>
      <c r="L280" t="s">
        <v>23</v>
      </c>
    </row>
    <row r="281" spans="1:12" hidden="1" x14ac:dyDescent="0.2">
      <c r="A281" t="s">
        <v>184</v>
      </c>
      <c r="B281" s="2">
        <v>340468808</v>
      </c>
      <c r="C281" s="2">
        <v>55</v>
      </c>
      <c r="D281" s="3">
        <v>23139</v>
      </c>
      <c r="E281" s="3">
        <v>0</v>
      </c>
      <c r="F281" s="4">
        <v>35.950000000000003</v>
      </c>
      <c r="G281">
        <v>0</v>
      </c>
      <c r="H281" s="5">
        <v>0</v>
      </c>
      <c r="K281" t="s">
        <v>22</v>
      </c>
      <c r="L281" t="s">
        <v>23</v>
      </c>
    </row>
    <row r="282" spans="1:12" hidden="1" x14ac:dyDescent="0.2">
      <c r="A282" t="s">
        <v>184</v>
      </c>
      <c r="B282" s="2">
        <v>340469213</v>
      </c>
      <c r="C282" s="2">
        <v>28</v>
      </c>
      <c r="D282" s="3">
        <v>17685</v>
      </c>
      <c r="E282" s="3">
        <v>0</v>
      </c>
      <c r="F282" s="4">
        <v>24.26</v>
      </c>
      <c r="G282">
        <v>0</v>
      </c>
      <c r="H282" s="5">
        <v>0</v>
      </c>
      <c r="K282" t="s">
        <v>22</v>
      </c>
      <c r="L282" t="s">
        <v>23</v>
      </c>
    </row>
    <row r="283" spans="1:12" hidden="1" x14ac:dyDescent="0.2">
      <c r="A283" t="s">
        <v>184</v>
      </c>
      <c r="B283" s="2">
        <v>340470725</v>
      </c>
      <c r="C283" s="2">
        <v>44</v>
      </c>
      <c r="D283" s="3">
        <v>8784</v>
      </c>
      <c r="E283" s="3">
        <v>0</v>
      </c>
      <c r="F283" s="4">
        <v>25.74</v>
      </c>
      <c r="G283">
        <v>0</v>
      </c>
      <c r="H283" s="5">
        <v>0</v>
      </c>
      <c r="K283" t="s">
        <v>22</v>
      </c>
      <c r="L283" t="s">
        <v>23</v>
      </c>
    </row>
    <row r="284" spans="1:12" hidden="1" x14ac:dyDescent="0.2">
      <c r="A284" t="s">
        <v>184</v>
      </c>
      <c r="B284" s="2">
        <v>340474331</v>
      </c>
      <c r="C284" s="2">
        <v>17</v>
      </c>
      <c r="D284" s="3">
        <v>8723</v>
      </c>
      <c r="E284" s="3">
        <v>0</v>
      </c>
      <c r="F284" s="4">
        <v>13.4</v>
      </c>
      <c r="G284">
        <v>0</v>
      </c>
      <c r="H284" s="5">
        <v>0</v>
      </c>
      <c r="K284" t="s">
        <v>22</v>
      </c>
      <c r="L284" t="s">
        <v>23</v>
      </c>
    </row>
    <row r="285" spans="1:12" hidden="1" x14ac:dyDescent="0.2">
      <c r="A285" t="s">
        <v>184</v>
      </c>
      <c r="B285" s="2">
        <v>340475561</v>
      </c>
      <c r="C285" s="2">
        <v>44</v>
      </c>
      <c r="D285" s="3">
        <v>5765</v>
      </c>
      <c r="E285" s="3">
        <v>0</v>
      </c>
      <c r="F285" s="4">
        <v>9.08</v>
      </c>
      <c r="G285">
        <v>0</v>
      </c>
      <c r="H285" s="5">
        <v>0</v>
      </c>
      <c r="K285" t="s">
        <v>22</v>
      </c>
      <c r="L285" t="s">
        <v>23</v>
      </c>
    </row>
    <row r="286" spans="1:12" hidden="1" x14ac:dyDescent="0.2">
      <c r="A286" t="s">
        <v>184</v>
      </c>
      <c r="B286" s="2">
        <v>340475854</v>
      </c>
      <c r="C286" s="2">
        <v>28</v>
      </c>
      <c r="D286" s="3">
        <v>12845</v>
      </c>
      <c r="E286" s="3">
        <v>0</v>
      </c>
      <c r="F286" s="4">
        <v>0</v>
      </c>
      <c r="G286">
        <v>0</v>
      </c>
      <c r="H286" s="5">
        <v>0</v>
      </c>
      <c r="K286" t="s">
        <v>22</v>
      </c>
      <c r="L286" t="s">
        <v>23</v>
      </c>
    </row>
    <row r="287" spans="1:12" hidden="1" x14ac:dyDescent="0.2">
      <c r="A287" t="s">
        <v>184</v>
      </c>
      <c r="B287" s="2">
        <v>340476086</v>
      </c>
      <c r="C287" s="2">
        <v>55</v>
      </c>
      <c r="D287" s="3">
        <v>4400</v>
      </c>
      <c r="E287" s="3">
        <v>0</v>
      </c>
      <c r="F287" s="4">
        <v>6.36</v>
      </c>
      <c r="G287">
        <v>0</v>
      </c>
      <c r="H287" s="5">
        <v>0</v>
      </c>
      <c r="K287" t="s">
        <v>22</v>
      </c>
      <c r="L287" t="s">
        <v>23</v>
      </c>
    </row>
    <row r="288" spans="1:12" hidden="1" x14ac:dyDescent="0.2">
      <c r="A288" t="s">
        <v>184</v>
      </c>
      <c r="B288" s="2">
        <v>340476435</v>
      </c>
      <c r="C288" s="2">
        <v>55</v>
      </c>
      <c r="D288" s="3">
        <v>8771</v>
      </c>
      <c r="E288" s="3">
        <v>0</v>
      </c>
      <c r="F288" s="4">
        <v>28.21</v>
      </c>
      <c r="G288">
        <v>0</v>
      </c>
      <c r="H288" s="5">
        <v>0</v>
      </c>
      <c r="K288" t="s">
        <v>22</v>
      </c>
      <c r="L288" t="s">
        <v>23</v>
      </c>
    </row>
    <row r="289" spans="1:12" hidden="1" x14ac:dyDescent="0.2">
      <c r="A289" t="s">
        <v>184</v>
      </c>
      <c r="B289" s="2">
        <v>340477773</v>
      </c>
      <c r="C289" s="2">
        <v>87</v>
      </c>
      <c r="D289" s="3">
        <v>11795</v>
      </c>
      <c r="E289" s="3">
        <v>3370</v>
      </c>
      <c r="F289" s="4">
        <v>35.450000000000003</v>
      </c>
      <c r="G289">
        <v>0</v>
      </c>
      <c r="H289" s="5">
        <v>0.96</v>
      </c>
      <c r="K289" t="s">
        <v>22</v>
      </c>
      <c r="L289" t="s">
        <v>23</v>
      </c>
    </row>
    <row r="290" spans="1:12" hidden="1" x14ac:dyDescent="0.2">
      <c r="A290" t="s">
        <v>184</v>
      </c>
      <c r="B290" s="2">
        <v>340478454</v>
      </c>
      <c r="C290" s="2">
        <v>28</v>
      </c>
      <c r="D290" s="3">
        <v>3634</v>
      </c>
      <c r="E290" s="3">
        <v>0</v>
      </c>
      <c r="F290" s="4">
        <v>5.63</v>
      </c>
      <c r="G290">
        <v>0</v>
      </c>
      <c r="H290" s="5">
        <v>0</v>
      </c>
      <c r="K290" t="s">
        <v>22</v>
      </c>
      <c r="L290" t="s">
        <v>23</v>
      </c>
    </row>
    <row r="291" spans="1:12" hidden="1" x14ac:dyDescent="0.2">
      <c r="A291" t="s">
        <v>184</v>
      </c>
      <c r="B291" s="2">
        <v>340478671</v>
      </c>
      <c r="C291" s="2">
        <v>28</v>
      </c>
      <c r="D291" s="3">
        <v>6458</v>
      </c>
      <c r="E291" s="3">
        <v>0</v>
      </c>
      <c r="F291" s="4">
        <v>26.26</v>
      </c>
      <c r="G291">
        <v>0</v>
      </c>
      <c r="H291" s="5">
        <v>0</v>
      </c>
      <c r="K291" t="s">
        <v>22</v>
      </c>
      <c r="L291" t="s">
        <v>23</v>
      </c>
    </row>
    <row r="292" spans="1:12" hidden="1" x14ac:dyDescent="0.2">
      <c r="A292" t="s">
        <v>184</v>
      </c>
      <c r="B292" s="2">
        <v>340478996</v>
      </c>
      <c r="C292" s="2">
        <v>55</v>
      </c>
      <c r="D292" s="3">
        <v>9582</v>
      </c>
      <c r="E292" s="3">
        <v>0</v>
      </c>
      <c r="F292" s="4">
        <v>5.53</v>
      </c>
      <c r="G292">
        <v>0</v>
      </c>
      <c r="H292" s="5">
        <v>0</v>
      </c>
      <c r="K292" t="s">
        <v>22</v>
      </c>
      <c r="L292" t="s">
        <v>23</v>
      </c>
    </row>
    <row r="293" spans="1:12" hidden="1" x14ac:dyDescent="0.2">
      <c r="A293" t="s">
        <v>184</v>
      </c>
      <c r="B293" s="2">
        <v>340478996</v>
      </c>
      <c r="C293" s="2">
        <v>44</v>
      </c>
      <c r="D293" s="3">
        <v>9582</v>
      </c>
      <c r="E293" s="3">
        <v>0</v>
      </c>
      <c r="F293" s="4">
        <v>5.53</v>
      </c>
      <c r="G293">
        <v>0</v>
      </c>
      <c r="H293" s="5">
        <v>0</v>
      </c>
      <c r="K293" t="s">
        <v>22</v>
      </c>
      <c r="L293" t="s">
        <v>23</v>
      </c>
    </row>
    <row r="294" spans="1:12" hidden="1" x14ac:dyDescent="0.2">
      <c r="A294" t="s">
        <v>184</v>
      </c>
      <c r="B294" s="2">
        <v>340479532</v>
      </c>
      <c r="C294" s="2">
        <v>44</v>
      </c>
      <c r="D294" s="3">
        <v>20312</v>
      </c>
      <c r="E294" s="3">
        <v>0</v>
      </c>
      <c r="F294" s="4">
        <v>28.68</v>
      </c>
      <c r="G294">
        <v>0</v>
      </c>
      <c r="H294" s="5">
        <v>0</v>
      </c>
      <c r="K294" t="s">
        <v>22</v>
      </c>
      <c r="L294" t="s">
        <v>23</v>
      </c>
    </row>
    <row r="295" spans="1:12" hidden="1" x14ac:dyDescent="0.2">
      <c r="A295" t="s">
        <v>184</v>
      </c>
      <c r="B295" s="2">
        <v>340481069</v>
      </c>
      <c r="C295" s="2">
        <v>28</v>
      </c>
      <c r="D295" s="3">
        <v>9685</v>
      </c>
      <c r="E295" s="3">
        <v>0</v>
      </c>
      <c r="F295" s="4">
        <v>29.09</v>
      </c>
      <c r="G295">
        <v>0</v>
      </c>
      <c r="H295" s="5">
        <v>0</v>
      </c>
      <c r="K295" t="s">
        <v>22</v>
      </c>
      <c r="L295" t="s">
        <v>23</v>
      </c>
    </row>
    <row r="296" spans="1:12" hidden="1" x14ac:dyDescent="0.2">
      <c r="A296" t="s">
        <v>184</v>
      </c>
      <c r="B296" s="2">
        <v>340481106</v>
      </c>
      <c r="C296" s="2">
        <v>6</v>
      </c>
      <c r="D296" s="3">
        <v>1292</v>
      </c>
      <c r="E296" s="3">
        <v>0</v>
      </c>
      <c r="F296" s="4">
        <v>0.89</v>
      </c>
      <c r="G296">
        <v>0</v>
      </c>
      <c r="H296" s="5">
        <v>0</v>
      </c>
      <c r="K296" t="s">
        <v>22</v>
      </c>
      <c r="L296" t="s">
        <v>23</v>
      </c>
    </row>
    <row r="297" spans="1:12" hidden="1" x14ac:dyDescent="0.2">
      <c r="A297" t="s">
        <v>184</v>
      </c>
      <c r="B297" s="2">
        <v>340481145</v>
      </c>
      <c r="C297" s="2">
        <v>111</v>
      </c>
      <c r="D297" s="3">
        <v>35146</v>
      </c>
      <c r="E297" s="3">
        <v>5466</v>
      </c>
      <c r="F297" s="4">
        <v>89.88</v>
      </c>
      <c r="G297">
        <v>0</v>
      </c>
      <c r="H297" s="5">
        <v>0.98</v>
      </c>
      <c r="K297" t="s">
        <v>22</v>
      </c>
      <c r="L297" t="s">
        <v>23</v>
      </c>
    </row>
    <row r="298" spans="1:12" hidden="1" x14ac:dyDescent="0.2">
      <c r="A298" t="s">
        <v>184</v>
      </c>
      <c r="B298" s="2">
        <v>340481145</v>
      </c>
      <c r="C298" s="2">
        <v>111</v>
      </c>
      <c r="D298" s="3">
        <v>35146</v>
      </c>
      <c r="E298" s="3">
        <v>5466</v>
      </c>
      <c r="F298" s="4">
        <v>89.88</v>
      </c>
      <c r="G298">
        <v>0</v>
      </c>
      <c r="H298" s="5">
        <v>0.98</v>
      </c>
      <c r="K298" t="s">
        <v>22</v>
      </c>
      <c r="L298" t="s">
        <v>23</v>
      </c>
    </row>
    <row r="299" spans="1:12" hidden="1" x14ac:dyDescent="0.2">
      <c r="A299" t="s">
        <v>184</v>
      </c>
      <c r="B299" s="2">
        <v>340481145</v>
      </c>
      <c r="C299" s="2">
        <v>139</v>
      </c>
      <c r="D299" s="3">
        <v>35146</v>
      </c>
      <c r="E299" s="3">
        <v>5466</v>
      </c>
      <c r="F299" s="4">
        <v>89.88</v>
      </c>
      <c r="G299">
        <v>0</v>
      </c>
      <c r="H299" s="5">
        <v>0.98</v>
      </c>
      <c r="K299" t="s">
        <v>22</v>
      </c>
      <c r="L299" t="s">
        <v>23</v>
      </c>
    </row>
    <row r="300" spans="1:12" hidden="1" x14ac:dyDescent="0.2">
      <c r="A300" t="s">
        <v>184</v>
      </c>
      <c r="B300" s="2">
        <v>340481176</v>
      </c>
      <c r="C300" s="2">
        <v>55</v>
      </c>
      <c r="D300" s="3">
        <v>19739</v>
      </c>
      <c r="E300" s="3">
        <v>0</v>
      </c>
      <c r="F300" s="4">
        <v>26.5</v>
      </c>
      <c r="G300">
        <v>0</v>
      </c>
      <c r="H300" s="5">
        <v>0</v>
      </c>
      <c r="K300" t="s">
        <v>22</v>
      </c>
      <c r="L300" t="s">
        <v>23</v>
      </c>
    </row>
    <row r="301" spans="1:12" hidden="1" x14ac:dyDescent="0.2">
      <c r="A301" t="s">
        <v>184</v>
      </c>
      <c r="B301" s="2">
        <v>340482249</v>
      </c>
      <c r="C301" s="2">
        <v>55</v>
      </c>
      <c r="D301" s="3">
        <v>17395</v>
      </c>
      <c r="E301" s="3">
        <v>0</v>
      </c>
      <c r="F301" s="4">
        <v>25.19</v>
      </c>
      <c r="G301">
        <v>0</v>
      </c>
      <c r="H301" s="5">
        <v>0</v>
      </c>
      <c r="K301" t="s">
        <v>22</v>
      </c>
      <c r="L301" t="s">
        <v>23</v>
      </c>
    </row>
    <row r="302" spans="1:12" hidden="1" x14ac:dyDescent="0.2">
      <c r="A302" t="s">
        <v>184</v>
      </c>
      <c r="B302" s="2">
        <v>340482800</v>
      </c>
      <c r="C302" s="2">
        <v>55</v>
      </c>
      <c r="D302" s="3">
        <v>16094</v>
      </c>
      <c r="E302" s="3">
        <v>0</v>
      </c>
      <c r="F302" s="4">
        <v>31.28</v>
      </c>
      <c r="G302">
        <v>0</v>
      </c>
      <c r="H302" s="5">
        <v>0</v>
      </c>
      <c r="K302" t="s">
        <v>22</v>
      </c>
      <c r="L302" t="s">
        <v>23</v>
      </c>
    </row>
    <row r="303" spans="1:12" hidden="1" x14ac:dyDescent="0.2">
      <c r="A303" t="s">
        <v>184</v>
      </c>
      <c r="B303" s="2">
        <v>340482853</v>
      </c>
      <c r="C303" s="2">
        <v>69</v>
      </c>
      <c r="D303" s="3">
        <v>14358</v>
      </c>
      <c r="E303" s="3">
        <v>0</v>
      </c>
      <c r="F303" s="4">
        <v>37.75</v>
      </c>
      <c r="G303">
        <v>0</v>
      </c>
      <c r="H303" s="5">
        <v>0</v>
      </c>
      <c r="K303" t="s">
        <v>22</v>
      </c>
      <c r="L303" t="s">
        <v>23</v>
      </c>
    </row>
    <row r="304" spans="1:12" hidden="1" x14ac:dyDescent="0.2">
      <c r="A304" t="s">
        <v>184</v>
      </c>
      <c r="B304" s="2">
        <v>340483894</v>
      </c>
      <c r="C304" s="2">
        <v>6</v>
      </c>
      <c r="D304" s="3">
        <v>804</v>
      </c>
      <c r="E304" s="3">
        <v>0</v>
      </c>
      <c r="F304" s="4">
        <v>0.77</v>
      </c>
      <c r="G304">
        <v>0</v>
      </c>
      <c r="H304" s="5">
        <v>0</v>
      </c>
      <c r="K304" t="s">
        <v>22</v>
      </c>
      <c r="L304" t="s">
        <v>23</v>
      </c>
    </row>
    <row r="305" spans="1:12" hidden="1" x14ac:dyDescent="0.2">
      <c r="A305" t="s">
        <v>184</v>
      </c>
      <c r="B305" s="2">
        <v>340484294</v>
      </c>
      <c r="C305" s="2">
        <v>6</v>
      </c>
      <c r="D305" s="3">
        <v>1750</v>
      </c>
      <c r="E305" s="3">
        <v>0</v>
      </c>
      <c r="F305" s="4">
        <v>2.74</v>
      </c>
      <c r="G305">
        <v>0</v>
      </c>
      <c r="H305" s="5">
        <v>0</v>
      </c>
      <c r="K305" t="s">
        <v>22</v>
      </c>
      <c r="L305" t="s">
        <v>23</v>
      </c>
    </row>
    <row r="306" spans="1:12" hidden="1" x14ac:dyDescent="0.2">
      <c r="A306" t="s">
        <v>184</v>
      </c>
      <c r="B306" s="2">
        <v>340485073</v>
      </c>
      <c r="C306" s="2">
        <v>346</v>
      </c>
      <c r="D306" s="3">
        <v>15330</v>
      </c>
      <c r="E306" s="3">
        <v>4310</v>
      </c>
      <c r="F306" s="4">
        <v>105.2</v>
      </c>
      <c r="G306">
        <v>0</v>
      </c>
      <c r="H306" s="5">
        <v>0.96</v>
      </c>
      <c r="K306" t="s">
        <v>22</v>
      </c>
      <c r="L306" t="s">
        <v>23</v>
      </c>
    </row>
    <row r="307" spans="1:12" hidden="1" x14ac:dyDescent="0.2">
      <c r="A307" t="s">
        <v>184</v>
      </c>
      <c r="B307" s="2">
        <v>340485116</v>
      </c>
      <c r="C307" s="2">
        <v>218</v>
      </c>
      <c r="D307" s="3">
        <v>5480</v>
      </c>
      <c r="E307" s="3">
        <v>948</v>
      </c>
      <c r="F307" s="4">
        <v>58.96</v>
      </c>
      <c r="G307">
        <v>0</v>
      </c>
      <c r="H307" s="5">
        <v>0.98</v>
      </c>
      <c r="K307" t="s">
        <v>22</v>
      </c>
      <c r="L307" t="s">
        <v>23</v>
      </c>
    </row>
    <row r="308" spans="1:12" hidden="1" x14ac:dyDescent="0.2">
      <c r="A308" t="s">
        <v>184</v>
      </c>
      <c r="B308" s="2">
        <v>340485613</v>
      </c>
      <c r="C308" s="2">
        <v>28</v>
      </c>
      <c r="D308" s="3">
        <v>15365</v>
      </c>
      <c r="E308" s="3">
        <v>0</v>
      </c>
      <c r="F308" s="4">
        <v>22.33</v>
      </c>
      <c r="G308">
        <v>0</v>
      </c>
      <c r="H308" s="5">
        <v>0</v>
      </c>
      <c r="K308" t="s">
        <v>22</v>
      </c>
      <c r="L308" t="s">
        <v>23</v>
      </c>
    </row>
    <row r="309" spans="1:12" hidden="1" x14ac:dyDescent="0.2">
      <c r="A309" t="s">
        <v>184</v>
      </c>
      <c r="B309" s="2">
        <v>340488439</v>
      </c>
      <c r="C309" s="2">
        <v>55</v>
      </c>
      <c r="D309" s="3">
        <v>16816</v>
      </c>
      <c r="E309" s="3">
        <v>0</v>
      </c>
      <c r="F309" s="4">
        <v>23.05</v>
      </c>
      <c r="G309">
        <v>0</v>
      </c>
      <c r="H309" s="5">
        <v>0</v>
      </c>
      <c r="K309" t="s">
        <v>22</v>
      </c>
      <c r="L309" t="s">
        <v>23</v>
      </c>
    </row>
    <row r="310" spans="1:12" hidden="1" x14ac:dyDescent="0.2">
      <c r="A310" t="s">
        <v>184</v>
      </c>
      <c r="B310" s="2">
        <v>340488855</v>
      </c>
      <c r="C310" s="2">
        <v>218</v>
      </c>
      <c r="D310" s="3">
        <v>28140</v>
      </c>
      <c r="E310" s="3">
        <v>2232</v>
      </c>
      <c r="F310" s="4">
        <v>104.72</v>
      </c>
      <c r="G310">
        <v>0</v>
      </c>
      <c r="H310" s="5">
        <v>0.99</v>
      </c>
      <c r="K310" t="s">
        <v>22</v>
      </c>
      <c r="L310" t="s">
        <v>23</v>
      </c>
    </row>
    <row r="311" spans="1:12" hidden="1" x14ac:dyDescent="0.2">
      <c r="A311" t="s">
        <v>184</v>
      </c>
      <c r="B311" s="2">
        <v>340489285</v>
      </c>
      <c r="C311" s="2">
        <v>55</v>
      </c>
      <c r="D311" s="3">
        <v>25143</v>
      </c>
      <c r="E311" s="3">
        <v>0</v>
      </c>
      <c r="F311" s="4">
        <v>37.630000000000003</v>
      </c>
      <c r="G311">
        <v>0</v>
      </c>
      <c r="H311" s="5">
        <v>0</v>
      </c>
      <c r="K311" t="s">
        <v>22</v>
      </c>
      <c r="L311" t="s">
        <v>23</v>
      </c>
    </row>
    <row r="312" spans="1:12" hidden="1" x14ac:dyDescent="0.2">
      <c r="A312" t="s">
        <v>184</v>
      </c>
      <c r="B312" s="2">
        <v>340492491</v>
      </c>
      <c r="C312" s="2">
        <v>44</v>
      </c>
      <c r="D312" s="3">
        <v>6496</v>
      </c>
      <c r="E312" s="3">
        <v>0</v>
      </c>
      <c r="F312" s="4">
        <v>42.27</v>
      </c>
      <c r="G312">
        <v>0</v>
      </c>
      <c r="H312" s="5">
        <v>0</v>
      </c>
      <c r="K312" t="s">
        <v>22</v>
      </c>
      <c r="L312" t="s">
        <v>23</v>
      </c>
    </row>
    <row r="313" spans="1:12" hidden="1" x14ac:dyDescent="0.2">
      <c r="A313" t="s">
        <v>184</v>
      </c>
      <c r="B313" s="2">
        <v>340492892</v>
      </c>
      <c r="C313" s="2">
        <v>55</v>
      </c>
      <c r="D313" s="3">
        <v>7342</v>
      </c>
      <c r="E313" s="3">
        <v>0</v>
      </c>
      <c r="F313" s="4">
        <v>28.88</v>
      </c>
      <c r="G313">
        <v>0</v>
      </c>
      <c r="H313" s="5">
        <v>0</v>
      </c>
      <c r="K313" t="s">
        <v>22</v>
      </c>
      <c r="L313" t="s">
        <v>23</v>
      </c>
    </row>
    <row r="314" spans="1:12" hidden="1" x14ac:dyDescent="0.2">
      <c r="A314" t="s">
        <v>184</v>
      </c>
      <c r="B314" s="2">
        <v>340493399</v>
      </c>
      <c r="C314" s="2">
        <v>173</v>
      </c>
      <c r="D314" s="3">
        <v>2688</v>
      </c>
      <c r="E314" s="3">
        <v>232</v>
      </c>
      <c r="F314" s="4">
        <v>19.64</v>
      </c>
      <c r="G314">
        <v>0</v>
      </c>
      <c r="H314" s="5">
        <v>0.99</v>
      </c>
      <c r="K314" t="s">
        <v>22</v>
      </c>
      <c r="L314" t="s">
        <v>23</v>
      </c>
    </row>
    <row r="315" spans="1:12" hidden="1" x14ac:dyDescent="0.2">
      <c r="A315" t="s">
        <v>184</v>
      </c>
      <c r="B315" s="2">
        <v>340494743</v>
      </c>
      <c r="C315" s="2">
        <v>44</v>
      </c>
      <c r="D315" s="3">
        <v>16596</v>
      </c>
      <c r="E315" s="3">
        <v>0</v>
      </c>
      <c r="F315" s="4">
        <v>32.159999999999997</v>
      </c>
      <c r="G315">
        <v>0</v>
      </c>
      <c r="H315" s="5">
        <v>0</v>
      </c>
      <c r="K315" t="s">
        <v>22</v>
      </c>
      <c r="L315" t="s">
        <v>23</v>
      </c>
    </row>
    <row r="316" spans="1:12" hidden="1" x14ac:dyDescent="0.2">
      <c r="A316" t="s">
        <v>184</v>
      </c>
      <c r="B316" s="2">
        <v>340494917</v>
      </c>
      <c r="C316" s="2">
        <v>87</v>
      </c>
      <c r="D316" s="3">
        <v>8770</v>
      </c>
      <c r="E316" s="3">
        <v>3085</v>
      </c>
      <c r="F316" s="4">
        <v>33.700000000000003</v>
      </c>
      <c r="G316">
        <v>0</v>
      </c>
      <c r="H316" s="5">
        <v>0.94</v>
      </c>
      <c r="K316" t="s">
        <v>22</v>
      </c>
      <c r="L316" t="s">
        <v>23</v>
      </c>
    </row>
    <row r="317" spans="1:12" hidden="1" x14ac:dyDescent="0.2">
      <c r="A317" t="s">
        <v>184</v>
      </c>
      <c r="B317" s="2">
        <v>340494937</v>
      </c>
      <c r="C317" s="2">
        <v>28</v>
      </c>
      <c r="D317" s="3">
        <v>1688</v>
      </c>
      <c r="E317" s="3">
        <v>0</v>
      </c>
      <c r="F317" s="4">
        <v>2.61</v>
      </c>
      <c r="G317">
        <v>0</v>
      </c>
      <c r="H317" s="5">
        <v>0</v>
      </c>
      <c r="K317" t="s">
        <v>22</v>
      </c>
      <c r="L317" t="s">
        <v>23</v>
      </c>
    </row>
    <row r="318" spans="1:12" hidden="1" x14ac:dyDescent="0.2">
      <c r="A318" t="s">
        <v>184</v>
      </c>
      <c r="B318" s="2">
        <v>340495337</v>
      </c>
      <c r="C318" s="2">
        <v>87</v>
      </c>
      <c r="D318" s="3">
        <v>13630</v>
      </c>
      <c r="E318" s="3">
        <v>3005</v>
      </c>
      <c r="F318" s="4">
        <v>32.799999999999997</v>
      </c>
      <c r="G318">
        <v>0</v>
      </c>
      <c r="H318" s="5">
        <v>0.97</v>
      </c>
      <c r="K318" t="s">
        <v>22</v>
      </c>
      <c r="L318" t="s">
        <v>23</v>
      </c>
    </row>
    <row r="319" spans="1:12" hidden="1" x14ac:dyDescent="0.2">
      <c r="A319" t="s">
        <v>184</v>
      </c>
      <c r="B319" s="2">
        <v>340495811</v>
      </c>
      <c r="C319" s="2">
        <v>28</v>
      </c>
      <c r="D319" s="3">
        <v>5799</v>
      </c>
      <c r="E319" s="3">
        <v>0</v>
      </c>
      <c r="F319" s="4">
        <v>17.93</v>
      </c>
      <c r="G319">
        <v>0</v>
      </c>
      <c r="H319" s="5">
        <v>0</v>
      </c>
      <c r="K319" t="s">
        <v>22</v>
      </c>
      <c r="L319" t="s">
        <v>23</v>
      </c>
    </row>
    <row r="320" spans="1:12" hidden="1" x14ac:dyDescent="0.2">
      <c r="A320" t="s">
        <v>184</v>
      </c>
      <c r="B320" s="2">
        <v>340498825</v>
      </c>
      <c r="C320" s="2">
        <v>630</v>
      </c>
      <c r="D320" s="3">
        <v>62670</v>
      </c>
      <c r="E320" s="3">
        <v>0</v>
      </c>
      <c r="F320" s="4">
        <v>226.3</v>
      </c>
      <c r="G320">
        <v>0</v>
      </c>
      <c r="H320" s="5">
        <v>1</v>
      </c>
      <c r="K320" t="s">
        <v>22</v>
      </c>
      <c r="L320" t="s">
        <v>23</v>
      </c>
    </row>
    <row r="321" spans="1:12" hidden="1" x14ac:dyDescent="0.2">
      <c r="A321" t="s">
        <v>184</v>
      </c>
      <c r="B321" s="2">
        <v>340499272</v>
      </c>
      <c r="C321" s="2">
        <v>55</v>
      </c>
      <c r="D321" s="3">
        <v>27966</v>
      </c>
      <c r="E321" s="3">
        <v>0</v>
      </c>
      <c r="F321" s="4">
        <v>46.08</v>
      </c>
      <c r="G321">
        <v>0</v>
      </c>
      <c r="H321" s="5">
        <v>0</v>
      </c>
      <c r="K321" t="s">
        <v>22</v>
      </c>
      <c r="L321" t="s">
        <v>23</v>
      </c>
    </row>
    <row r="322" spans="1:12" hidden="1" x14ac:dyDescent="0.2">
      <c r="A322" t="s">
        <v>184</v>
      </c>
      <c r="B322" s="2">
        <v>340501486</v>
      </c>
      <c r="C322" s="2">
        <v>44</v>
      </c>
      <c r="D322" s="3">
        <v>4066</v>
      </c>
      <c r="E322" s="3">
        <v>0</v>
      </c>
      <c r="F322" s="4">
        <v>28.65</v>
      </c>
      <c r="G322">
        <v>0</v>
      </c>
      <c r="H322" s="5">
        <v>0</v>
      </c>
      <c r="K322" t="s">
        <v>22</v>
      </c>
      <c r="L322" t="s">
        <v>23</v>
      </c>
    </row>
    <row r="323" spans="1:12" hidden="1" x14ac:dyDescent="0.2">
      <c r="A323" t="s">
        <v>184</v>
      </c>
      <c r="B323" s="2">
        <v>340501590</v>
      </c>
      <c r="C323" s="2">
        <v>44</v>
      </c>
      <c r="D323" s="3">
        <v>28778</v>
      </c>
      <c r="E323" s="3">
        <v>0</v>
      </c>
      <c r="F323" s="4">
        <v>38.74</v>
      </c>
      <c r="G323">
        <v>0</v>
      </c>
      <c r="H323" s="5">
        <v>0</v>
      </c>
      <c r="K323" t="s">
        <v>22</v>
      </c>
      <c r="L323" t="s">
        <v>23</v>
      </c>
    </row>
    <row r="324" spans="1:12" hidden="1" x14ac:dyDescent="0.2">
      <c r="A324" t="s">
        <v>184</v>
      </c>
      <c r="B324" s="2">
        <v>340502274</v>
      </c>
      <c r="C324" s="2">
        <v>218</v>
      </c>
      <c r="D324" s="3">
        <v>24171</v>
      </c>
      <c r="E324" s="3">
        <v>6432</v>
      </c>
      <c r="F324" s="4">
        <v>107.94</v>
      </c>
      <c r="G324">
        <v>0</v>
      </c>
      <c r="H324" s="5">
        <v>0.96</v>
      </c>
      <c r="K324" t="s">
        <v>22</v>
      </c>
      <c r="L324" t="s">
        <v>23</v>
      </c>
    </row>
    <row r="325" spans="1:12" hidden="1" x14ac:dyDescent="0.2">
      <c r="A325" t="s">
        <v>184</v>
      </c>
      <c r="B325" s="2">
        <v>340502293</v>
      </c>
      <c r="C325" s="2">
        <v>28</v>
      </c>
      <c r="D325" s="3">
        <v>54149</v>
      </c>
      <c r="E325" s="3">
        <v>13180</v>
      </c>
      <c r="F325" s="4">
        <v>123.65</v>
      </c>
      <c r="G325">
        <v>0</v>
      </c>
      <c r="H325" s="5">
        <v>0.96</v>
      </c>
      <c r="K325" t="s">
        <v>22</v>
      </c>
      <c r="L325" t="s">
        <v>23</v>
      </c>
    </row>
    <row r="326" spans="1:12" hidden="1" x14ac:dyDescent="0.2">
      <c r="A326" t="s">
        <v>184</v>
      </c>
      <c r="B326" s="2">
        <v>340502293</v>
      </c>
      <c r="C326" s="2">
        <v>173</v>
      </c>
      <c r="D326" s="3">
        <v>54149</v>
      </c>
      <c r="E326" s="3">
        <v>13180</v>
      </c>
      <c r="F326" s="4">
        <v>123.65</v>
      </c>
      <c r="G326">
        <v>0</v>
      </c>
      <c r="H326" s="5">
        <v>0.96</v>
      </c>
      <c r="K326" t="s">
        <v>22</v>
      </c>
      <c r="L326" t="s">
        <v>23</v>
      </c>
    </row>
    <row r="327" spans="1:12" hidden="1" x14ac:dyDescent="0.2">
      <c r="A327" t="s">
        <v>184</v>
      </c>
      <c r="B327" s="2">
        <v>340502428</v>
      </c>
      <c r="C327" s="2">
        <v>55</v>
      </c>
      <c r="D327" s="3">
        <v>2094</v>
      </c>
      <c r="E327" s="3">
        <v>0</v>
      </c>
      <c r="F327" s="4">
        <v>2.74</v>
      </c>
      <c r="G327">
        <v>0</v>
      </c>
      <c r="H327" s="5">
        <v>0</v>
      </c>
      <c r="K327" t="s">
        <v>22</v>
      </c>
      <c r="L327" t="s">
        <v>23</v>
      </c>
    </row>
    <row r="328" spans="1:12" hidden="1" x14ac:dyDescent="0.2">
      <c r="A328" t="s">
        <v>184</v>
      </c>
      <c r="B328" s="2">
        <v>340503140</v>
      </c>
      <c r="C328" s="2">
        <v>55</v>
      </c>
      <c r="D328" s="3">
        <v>12951</v>
      </c>
      <c r="E328" s="3">
        <v>0</v>
      </c>
      <c r="F328" s="4">
        <v>17.559999999999999</v>
      </c>
      <c r="G328">
        <v>0</v>
      </c>
      <c r="H328" s="5">
        <v>0</v>
      </c>
      <c r="K328" t="s">
        <v>22</v>
      </c>
      <c r="L328" t="s">
        <v>23</v>
      </c>
    </row>
    <row r="329" spans="1:12" hidden="1" x14ac:dyDescent="0.2">
      <c r="A329" t="s">
        <v>184</v>
      </c>
      <c r="B329" s="2">
        <v>340503711</v>
      </c>
      <c r="C329" s="2">
        <v>111</v>
      </c>
      <c r="D329" s="3">
        <v>37372</v>
      </c>
      <c r="E329" s="3">
        <v>2320</v>
      </c>
      <c r="F329" s="4">
        <v>134.56</v>
      </c>
      <c r="G329">
        <v>0</v>
      </c>
      <c r="H329" s="5">
        <v>0.99</v>
      </c>
      <c r="K329" t="s">
        <v>22</v>
      </c>
      <c r="L329" t="s">
        <v>23</v>
      </c>
    </row>
    <row r="330" spans="1:12" hidden="1" x14ac:dyDescent="0.2">
      <c r="A330" t="s">
        <v>184</v>
      </c>
      <c r="B330" s="2">
        <v>340504270</v>
      </c>
      <c r="C330" s="2">
        <v>69</v>
      </c>
      <c r="D330" s="3">
        <v>12360</v>
      </c>
      <c r="E330" s="3">
        <v>0</v>
      </c>
      <c r="F330" s="4">
        <v>29.83</v>
      </c>
      <c r="G330">
        <v>0</v>
      </c>
      <c r="H330" s="5">
        <v>0</v>
      </c>
      <c r="K330" t="s">
        <v>22</v>
      </c>
      <c r="L330" t="s">
        <v>23</v>
      </c>
    </row>
    <row r="331" spans="1:12" hidden="1" x14ac:dyDescent="0.2">
      <c r="A331" t="s">
        <v>184</v>
      </c>
      <c r="B331" s="2">
        <v>340505076</v>
      </c>
      <c r="C331" s="2">
        <v>28</v>
      </c>
      <c r="D331" s="3">
        <v>3677</v>
      </c>
      <c r="E331" s="3">
        <v>0</v>
      </c>
      <c r="F331" s="4">
        <v>11.09</v>
      </c>
      <c r="G331">
        <v>0</v>
      </c>
      <c r="H331" s="5">
        <v>0</v>
      </c>
      <c r="K331" t="s">
        <v>22</v>
      </c>
      <c r="L331" t="s">
        <v>23</v>
      </c>
    </row>
    <row r="332" spans="1:12" hidden="1" x14ac:dyDescent="0.2">
      <c r="A332" t="s">
        <v>184</v>
      </c>
      <c r="B332" s="2">
        <v>340510078</v>
      </c>
      <c r="C332" s="2">
        <v>44</v>
      </c>
      <c r="D332" s="3">
        <v>9341</v>
      </c>
      <c r="E332" s="3">
        <v>0</v>
      </c>
      <c r="F332" s="4">
        <v>14.43</v>
      </c>
      <c r="G332">
        <v>0</v>
      </c>
      <c r="H332" s="5">
        <v>0</v>
      </c>
      <c r="K332" t="s">
        <v>22</v>
      </c>
      <c r="L332" t="s">
        <v>23</v>
      </c>
    </row>
    <row r="333" spans="1:12" hidden="1" x14ac:dyDescent="0.2">
      <c r="A333" t="s">
        <v>184</v>
      </c>
      <c r="B333" s="2">
        <v>340513674</v>
      </c>
      <c r="C333" s="2">
        <v>173</v>
      </c>
      <c r="D333" s="3">
        <v>6700</v>
      </c>
      <c r="E333" s="3">
        <v>2652</v>
      </c>
      <c r="F333" s="4">
        <v>77.599999999999994</v>
      </c>
      <c r="G333">
        <v>0</v>
      </c>
      <c r="H333" s="5">
        <v>0.93</v>
      </c>
      <c r="K333" t="s">
        <v>22</v>
      </c>
      <c r="L333" t="s">
        <v>23</v>
      </c>
    </row>
    <row r="334" spans="1:12" hidden="1" x14ac:dyDescent="0.2">
      <c r="A334" t="s">
        <v>184</v>
      </c>
      <c r="B334" s="2">
        <v>340517521</v>
      </c>
      <c r="C334" s="2">
        <v>87</v>
      </c>
      <c r="D334" s="3">
        <v>2280</v>
      </c>
      <c r="E334" s="3">
        <v>510</v>
      </c>
      <c r="F334" s="4">
        <v>22</v>
      </c>
      <c r="G334">
        <v>0</v>
      </c>
      <c r="H334" s="5">
        <v>0.98</v>
      </c>
      <c r="K334" t="s">
        <v>22</v>
      </c>
      <c r="L334" t="s">
        <v>23</v>
      </c>
    </row>
    <row r="335" spans="1:12" hidden="1" x14ac:dyDescent="0.2">
      <c r="A335" t="s">
        <v>184</v>
      </c>
      <c r="B335" s="2">
        <v>340517813</v>
      </c>
      <c r="C335" s="2">
        <v>630</v>
      </c>
      <c r="D335" s="3">
        <v>47670</v>
      </c>
      <c r="E335" s="3">
        <v>13130</v>
      </c>
      <c r="F335" s="4">
        <v>172.6</v>
      </c>
      <c r="G335">
        <v>0</v>
      </c>
      <c r="H335" s="5">
        <v>0.96</v>
      </c>
      <c r="K335" t="s">
        <v>22</v>
      </c>
      <c r="L335" t="s">
        <v>23</v>
      </c>
    </row>
    <row r="336" spans="1:12" hidden="1" x14ac:dyDescent="0.2">
      <c r="A336" t="s">
        <v>184</v>
      </c>
      <c r="B336" s="2">
        <v>340518143</v>
      </c>
      <c r="C336" s="2">
        <v>55</v>
      </c>
      <c r="D336" s="3">
        <v>12496</v>
      </c>
      <c r="E336" s="3">
        <v>0</v>
      </c>
      <c r="F336" s="4">
        <v>9.9499999999999993</v>
      </c>
      <c r="G336">
        <v>0</v>
      </c>
      <c r="H336" s="5">
        <v>0</v>
      </c>
      <c r="K336" t="s">
        <v>22</v>
      </c>
      <c r="L336" t="s">
        <v>23</v>
      </c>
    </row>
    <row r="337" spans="1:12" hidden="1" x14ac:dyDescent="0.2">
      <c r="A337" t="s">
        <v>184</v>
      </c>
      <c r="B337" s="2">
        <v>340521045</v>
      </c>
      <c r="C337" s="2">
        <v>17</v>
      </c>
      <c r="D337" s="3">
        <v>770</v>
      </c>
      <c r="E337" s="3">
        <v>0</v>
      </c>
      <c r="F337" s="4">
        <v>6.89</v>
      </c>
      <c r="G337">
        <v>0</v>
      </c>
      <c r="H337" s="5">
        <v>0</v>
      </c>
      <c r="K337" t="s">
        <v>22</v>
      </c>
      <c r="L337" t="s">
        <v>23</v>
      </c>
    </row>
    <row r="338" spans="1:12" hidden="1" x14ac:dyDescent="0.2">
      <c r="A338" t="s">
        <v>184</v>
      </c>
      <c r="B338" s="2">
        <v>340527340</v>
      </c>
      <c r="C338" s="2">
        <v>17</v>
      </c>
      <c r="D338" s="3">
        <v>958</v>
      </c>
      <c r="E338" s="3">
        <v>0</v>
      </c>
      <c r="F338" s="4">
        <v>7.84</v>
      </c>
      <c r="G338">
        <v>0</v>
      </c>
      <c r="H338" s="5">
        <v>0</v>
      </c>
      <c r="K338" t="s">
        <v>22</v>
      </c>
      <c r="L338" t="s">
        <v>23</v>
      </c>
    </row>
    <row r="339" spans="1:12" hidden="1" x14ac:dyDescent="0.2">
      <c r="A339" t="s">
        <v>184</v>
      </c>
      <c r="B339" s="2">
        <v>340527711</v>
      </c>
      <c r="C339" s="2">
        <v>17</v>
      </c>
      <c r="D339" s="3">
        <v>6344</v>
      </c>
      <c r="E339" s="3">
        <v>0</v>
      </c>
      <c r="F339" s="4">
        <v>0</v>
      </c>
      <c r="G339">
        <v>0</v>
      </c>
      <c r="H339" s="5">
        <v>0</v>
      </c>
      <c r="K339" t="s">
        <v>22</v>
      </c>
      <c r="L339" t="s">
        <v>23</v>
      </c>
    </row>
    <row r="340" spans="1:12" hidden="1" x14ac:dyDescent="0.2">
      <c r="A340" t="s">
        <v>184</v>
      </c>
      <c r="B340" s="2">
        <v>340527712</v>
      </c>
      <c r="C340" s="2">
        <v>9</v>
      </c>
      <c r="D340" s="3">
        <v>751</v>
      </c>
      <c r="E340" s="3">
        <v>0</v>
      </c>
      <c r="F340" s="4">
        <v>0.56000000000000005</v>
      </c>
      <c r="G340">
        <v>0</v>
      </c>
      <c r="H340" s="5">
        <v>0</v>
      </c>
      <c r="K340" t="s">
        <v>22</v>
      </c>
      <c r="L340" t="s">
        <v>23</v>
      </c>
    </row>
    <row r="341" spans="1:12" hidden="1" x14ac:dyDescent="0.2">
      <c r="A341" t="s">
        <v>184</v>
      </c>
      <c r="B341" s="2">
        <v>340528874</v>
      </c>
      <c r="C341" s="2">
        <v>55</v>
      </c>
      <c r="D341" s="3">
        <v>15141</v>
      </c>
      <c r="E341" s="3">
        <v>0</v>
      </c>
      <c r="F341" s="4">
        <v>22.63</v>
      </c>
      <c r="G341">
        <v>0</v>
      </c>
      <c r="H341" s="5">
        <v>0</v>
      </c>
      <c r="K341" t="s">
        <v>22</v>
      </c>
      <c r="L341" t="s">
        <v>23</v>
      </c>
    </row>
    <row r="342" spans="1:12" hidden="1" x14ac:dyDescent="0.2">
      <c r="A342" t="s">
        <v>184</v>
      </c>
      <c r="B342" s="2">
        <v>340529514</v>
      </c>
      <c r="C342" s="2">
        <v>9</v>
      </c>
      <c r="D342" s="3">
        <v>1833</v>
      </c>
      <c r="E342" s="3">
        <v>0</v>
      </c>
      <c r="F342" s="4">
        <v>1.36</v>
      </c>
      <c r="G342">
        <v>0</v>
      </c>
      <c r="H342" s="5">
        <v>0</v>
      </c>
      <c r="K342" t="s">
        <v>22</v>
      </c>
      <c r="L342" t="s">
        <v>23</v>
      </c>
    </row>
    <row r="343" spans="1:12" hidden="1" x14ac:dyDescent="0.2">
      <c r="A343" t="s">
        <v>184</v>
      </c>
      <c r="B343" s="2">
        <v>340532528</v>
      </c>
      <c r="C343" s="2">
        <v>17</v>
      </c>
      <c r="D343" s="3">
        <v>838</v>
      </c>
      <c r="E343" s="3">
        <v>0</v>
      </c>
      <c r="F343" s="4">
        <v>4.2300000000000004</v>
      </c>
      <c r="G343">
        <v>0</v>
      </c>
      <c r="H343" s="5">
        <v>0</v>
      </c>
      <c r="K343" t="s">
        <v>22</v>
      </c>
      <c r="L343" t="s">
        <v>23</v>
      </c>
    </row>
    <row r="344" spans="1:12" hidden="1" x14ac:dyDescent="0.2">
      <c r="A344" t="s">
        <v>184</v>
      </c>
      <c r="B344" s="2">
        <v>340532535</v>
      </c>
      <c r="C344" s="2">
        <v>17</v>
      </c>
      <c r="D344" s="3">
        <v>20737</v>
      </c>
      <c r="E344" s="3">
        <v>0</v>
      </c>
      <c r="F344" s="4">
        <v>22.72</v>
      </c>
      <c r="G344">
        <v>0</v>
      </c>
      <c r="H344" s="5">
        <v>0</v>
      </c>
      <c r="K344" t="s">
        <v>22</v>
      </c>
      <c r="L344" t="s">
        <v>23</v>
      </c>
    </row>
    <row r="345" spans="1:12" hidden="1" x14ac:dyDescent="0.2">
      <c r="A345" t="s">
        <v>184</v>
      </c>
      <c r="B345" s="2">
        <v>340535009</v>
      </c>
      <c r="C345" s="2">
        <v>28</v>
      </c>
      <c r="D345" s="3">
        <v>25738</v>
      </c>
      <c r="E345" s="3">
        <v>0</v>
      </c>
      <c r="F345" s="4">
        <v>52.9</v>
      </c>
      <c r="G345">
        <v>0</v>
      </c>
      <c r="H345" s="5">
        <v>0</v>
      </c>
      <c r="K345" t="s">
        <v>22</v>
      </c>
      <c r="L345" t="s">
        <v>23</v>
      </c>
    </row>
    <row r="346" spans="1:12" hidden="1" x14ac:dyDescent="0.2">
      <c r="A346" t="s">
        <v>184</v>
      </c>
      <c r="B346" s="2">
        <v>340540092</v>
      </c>
      <c r="C346" s="2">
        <v>87</v>
      </c>
      <c r="D346" s="3">
        <v>5525</v>
      </c>
      <c r="E346" s="3">
        <v>5</v>
      </c>
      <c r="F346" s="4">
        <v>29.5</v>
      </c>
      <c r="G346">
        <v>0</v>
      </c>
      <c r="H346" s="5">
        <v>1</v>
      </c>
      <c r="K346" t="s">
        <v>22</v>
      </c>
      <c r="L346" t="s">
        <v>23</v>
      </c>
    </row>
    <row r="347" spans="1:12" hidden="1" x14ac:dyDescent="0.2">
      <c r="A347" t="s">
        <v>184</v>
      </c>
      <c r="B347" s="2">
        <v>340541665</v>
      </c>
      <c r="C347" s="2">
        <v>28</v>
      </c>
      <c r="D347" s="3">
        <v>12234</v>
      </c>
      <c r="E347" s="3">
        <v>0</v>
      </c>
      <c r="F347" s="4">
        <v>26.72</v>
      </c>
      <c r="G347">
        <v>0</v>
      </c>
      <c r="H347" s="5">
        <v>0</v>
      </c>
      <c r="K347" t="s">
        <v>22</v>
      </c>
      <c r="L347" t="s">
        <v>23</v>
      </c>
    </row>
    <row r="348" spans="1:12" hidden="1" x14ac:dyDescent="0.2">
      <c r="A348" t="s">
        <v>184</v>
      </c>
      <c r="B348" s="2">
        <v>340542000</v>
      </c>
      <c r="C348" s="2">
        <v>44</v>
      </c>
      <c r="D348" s="3">
        <v>5301</v>
      </c>
      <c r="E348" s="3">
        <v>0</v>
      </c>
      <c r="F348" s="4">
        <v>17.32</v>
      </c>
      <c r="G348">
        <v>0</v>
      </c>
      <c r="H348" s="5">
        <v>0</v>
      </c>
      <c r="K348" t="s">
        <v>22</v>
      </c>
      <c r="L348" t="s">
        <v>23</v>
      </c>
    </row>
    <row r="349" spans="1:12" hidden="1" x14ac:dyDescent="0.2">
      <c r="A349" t="s">
        <v>184</v>
      </c>
      <c r="B349" s="2">
        <v>340546539</v>
      </c>
      <c r="C349" s="2">
        <v>173</v>
      </c>
      <c r="D349" s="3">
        <v>3300</v>
      </c>
      <c r="E349" s="3">
        <v>65</v>
      </c>
      <c r="F349" s="4">
        <v>21</v>
      </c>
      <c r="G349">
        <v>0</v>
      </c>
      <c r="H349" s="5">
        <v>1</v>
      </c>
      <c r="K349" t="s">
        <v>22</v>
      </c>
      <c r="L349" t="s">
        <v>23</v>
      </c>
    </row>
    <row r="350" spans="1:12" hidden="1" x14ac:dyDescent="0.2">
      <c r="A350" t="s">
        <v>184</v>
      </c>
      <c r="B350" s="2">
        <v>340546549</v>
      </c>
      <c r="C350" s="2">
        <v>277</v>
      </c>
      <c r="D350" s="3">
        <v>18055</v>
      </c>
      <c r="E350" s="3">
        <v>0</v>
      </c>
      <c r="F350" s="4">
        <v>82.8</v>
      </c>
      <c r="G350">
        <v>0</v>
      </c>
      <c r="H350" s="5">
        <v>1</v>
      </c>
      <c r="K350" t="s">
        <v>22</v>
      </c>
      <c r="L350" t="s">
        <v>23</v>
      </c>
    </row>
    <row r="351" spans="1:12" hidden="1" x14ac:dyDescent="0.2">
      <c r="A351" t="s">
        <v>184</v>
      </c>
      <c r="B351" s="2">
        <v>340546763</v>
      </c>
      <c r="C351" s="2">
        <v>111</v>
      </c>
      <c r="D351" s="3">
        <v>7010</v>
      </c>
      <c r="E351" s="3">
        <v>425</v>
      </c>
      <c r="F351" s="4">
        <v>62.2</v>
      </c>
      <c r="G351">
        <v>0</v>
      </c>
      <c r="H351" s="5">
        <v>0.99</v>
      </c>
      <c r="K351" t="s">
        <v>22</v>
      </c>
      <c r="L351" t="s">
        <v>23</v>
      </c>
    </row>
    <row r="352" spans="1:12" hidden="1" x14ac:dyDescent="0.2">
      <c r="A352" t="s">
        <v>184</v>
      </c>
      <c r="B352" s="2">
        <v>340549042</v>
      </c>
      <c r="C352" s="2">
        <v>55</v>
      </c>
      <c r="D352" s="3">
        <v>-298</v>
      </c>
      <c r="E352" s="3">
        <v>0</v>
      </c>
      <c r="F352" s="4">
        <v>2.85</v>
      </c>
      <c r="G352">
        <v>0</v>
      </c>
      <c r="H352" s="5">
        <v>0</v>
      </c>
      <c r="K352" t="s">
        <v>22</v>
      </c>
      <c r="L352" t="s">
        <v>23</v>
      </c>
    </row>
    <row r="353" spans="1:12" hidden="1" x14ac:dyDescent="0.2">
      <c r="A353" t="s">
        <v>184</v>
      </c>
      <c r="B353" s="2">
        <v>340551004</v>
      </c>
      <c r="C353" s="2">
        <v>69</v>
      </c>
      <c r="D353" s="3">
        <v>16414</v>
      </c>
      <c r="E353" s="3">
        <v>0</v>
      </c>
      <c r="F353" s="4">
        <v>45.81</v>
      </c>
      <c r="G353">
        <v>0</v>
      </c>
      <c r="H353" s="5">
        <v>0</v>
      </c>
      <c r="K353" t="s">
        <v>22</v>
      </c>
      <c r="L353" t="s">
        <v>23</v>
      </c>
    </row>
    <row r="354" spans="1:12" hidden="1" x14ac:dyDescent="0.2">
      <c r="A354" t="s">
        <v>184</v>
      </c>
      <c r="B354" s="2">
        <v>340553617</v>
      </c>
      <c r="C354" s="2">
        <v>87</v>
      </c>
      <c r="D354" s="3">
        <v>5895</v>
      </c>
      <c r="E354" s="3">
        <v>1880</v>
      </c>
      <c r="F354" s="4">
        <v>27.45</v>
      </c>
      <c r="G354">
        <v>0</v>
      </c>
      <c r="H354" s="5">
        <v>0.95</v>
      </c>
      <c r="K354" t="s">
        <v>22</v>
      </c>
      <c r="L354" t="s">
        <v>23</v>
      </c>
    </row>
    <row r="355" spans="1:12" hidden="1" x14ac:dyDescent="0.2">
      <c r="A355" t="s">
        <v>184</v>
      </c>
      <c r="B355" s="2">
        <v>340555667</v>
      </c>
      <c r="C355" s="2">
        <v>44</v>
      </c>
      <c r="D355" s="3">
        <v>8006</v>
      </c>
      <c r="E355" s="3">
        <v>0</v>
      </c>
      <c r="F355" s="4">
        <v>11.9</v>
      </c>
      <c r="G355">
        <v>0</v>
      </c>
      <c r="H355" s="5">
        <v>0</v>
      </c>
      <c r="K355" t="s">
        <v>22</v>
      </c>
      <c r="L355" t="s">
        <v>23</v>
      </c>
    </row>
    <row r="356" spans="1:12" hidden="1" x14ac:dyDescent="0.2">
      <c r="A356" t="s">
        <v>184</v>
      </c>
      <c r="B356" s="2">
        <v>340555678</v>
      </c>
      <c r="C356" s="2">
        <v>87</v>
      </c>
      <c r="D356" s="3">
        <v>11475</v>
      </c>
      <c r="E356" s="3">
        <v>505</v>
      </c>
      <c r="F356" s="4">
        <v>55</v>
      </c>
      <c r="G356">
        <v>0</v>
      </c>
      <c r="H356" s="5">
        <v>0.99</v>
      </c>
      <c r="K356" t="s">
        <v>22</v>
      </c>
      <c r="L356" t="s">
        <v>23</v>
      </c>
    </row>
    <row r="357" spans="1:12" hidden="1" x14ac:dyDescent="0.2">
      <c r="A357" t="s">
        <v>184</v>
      </c>
      <c r="B357" s="2">
        <v>340555688</v>
      </c>
      <c r="C357" s="2">
        <v>87</v>
      </c>
      <c r="D357" s="3">
        <v>9035</v>
      </c>
      <c r="E357" s="3">
        <v>640</v>
      </c>
      <c r="F357" s="4">
        <v>37.4</v>
      </c>
      <c r="G357">
        <v>0</v>
      </c>
      <c r="H357" s="5">
        <v>0.99</v>
      </c>
      <c r="K357" t="s">
        <v>22</v>
      </c>
      <c r="L357" t="s">
        <v>23</v>
      </c>
    </row>
    <row r="358" spans="1:12" hidden="1" x14ac:dyDescent="0.2">
      <c r="A358" t="s">
        <v>184</v>
      </c>
      <c r="B358" s="2">
        <v>340556013</v>
      </c>
      <c r="C358" s="2">
        <v>28</v>
      </c>
      <c r="D358" s="3">
        <v>22852</v>
      </c>
      <c r="E358" s="3">
        <v>0</v>
      </c>
      <c r="F358" s="4">
        <v>28.42</v>
      </c>
      <c r="G358">
        <v>0</v>
      </c>
      <c r="H358" s="5">
        <v>0</v>
      </c>
      <c r="K358" t="s">
        <v>22</v>
      </c>
      <c r="L358" t="s">
        <v>23</v>
      </c>
    </row>
    <row r="359" spans="1:12" hidden="1" x14ac:dyDescent="0.2">
      <c r="A359" t="s">
        <v>184</v>
      </c>
      <c r="B359" s="2">
        <v>340556885</v>
      </c>
      <c r="C359" s="2">
        <v>55</v>
      </c>
      <c r="D359" s="3">
        <v>13272</v>
      </c>
      <c r="E359" s="3">
        <v>0</v>
      </c>
      <c r="F359" s="4">
        <v>19.89</v>
      </c>
      <c r="G359">
        <v>0</v>
      </c>
      <c r="H359" s="5">
        <v>0</v>
      </c>
      <c r="K359" t="s">
        <v>22</v>
      </c>
      <c r="L359" t="s">
        <v>23</v>
      </c>
    </row>
    <row r="360" spans="1:12" hidden="1" x14ac:dyDescent="0.2">
      <c r="A360" t="s">
        <v>184</v>
      </c>
      <c r="B360" s="2">
        <v>340560438</v>
      </c>
      <c r="C360" s="2">
        <v>44</v>
      </c>
      <c r="D360" s="3">
        <v>14901</v>
      </c>
      <c r="E360" s="3">
        <v>0</v>
      </c>
      <c r="F360" s="4">
        <v>20.29</v>
      </c>
      <c r="G360">
        <v>0</v>
      </c>
      <c r="H360" s="5">
        <v>0</v>
      </c>
      <c r="K360" t="s">
        <v>22</v>
      </c>
      <c r="L360" t="s">
        <v>23</v>
      </c>
    </row>
    <row r="361" spans="1:12" hidden="1" x14ac:dyDescent="0.2">
      <c r="A361" t="s">
        <v>184</v>
      </c>
      <c r="B361" s="2">
        <v>340561089</v>
      </c>
      <c r="C361" s="2">
        <v>173</v>
      </c>
      <c r="D361" s="3">
        <v>3380</v>
      </c>
      <c r="E361" s="3">
        <v>520</v>
      </c>
      <c r="F361" s="4">
        <v>25.65</v>
      </c>
      <c r="G361">
        <v>0</v>
      </c>
      <c r="H361" s="5">
        <v>0.99</v>
      </c>
      <c r="K361" t="s">
        <v>22</v>
      </c>
      <c r="L361" t="s">
        <v>23</v>
      </c>
    </row>
    <row r="362" spans="1:12" hidden="1" x14ac:dyDescent="0.2">
      <c r="A362" t="s">
        <v>184</v>
      </c>
      <c r="B362" s="2">
        <v>340563201</v>
      </c>
      <c r="C362" s="2">
        <v>346</v>
      </c>
      <c r="D362" s="3">
        <v>16310</v>
      </c>
      <c r="E362" s="3">
        <v>1780</v>
      </c>
      <c r="F362" s="4">
        <v>88.9</v>
      </c>
      <c r="G362">
        <v>0</v>
      </c>
      <c r="H362" s="5">
        <v>0.99</v>
      </c>
      <c r="K362" t="s">
        <v>22</v>
      </c>
      <c r="L362" t="s">
        <v>23</v>
      </c>
    </row>
    <row r="363" spans="1:12" hidden="1" x14ac:dyDescent="0.2">
      <c r="A363" t="s">
        <v>184</v>
      </c>
      <c r="B363" s="2">
        <v>340565080</v>
      </c>
      <c r="C363" s="2">
        <v>346</v>
      </c>
      <c r="D363" s="3">
        <v>13695</v>
      </c>
      <c r="E363" s="3">
        <v>1760</v>
      </c>
      <c r="F363" s="4">
        <v>66.45</v>
      </c>
      <c r="G363">
        <v>0</v>
      </c>
      <c r="H363" s="5">
        <v>0.99</v>
      </c>
      <c r="K363" t="s">
        <v>22</v>
      </c>
      <c r="L363" t="s">
        <v>23</v>
      </c>
    </row>
    <row r="364" spans="1:12" hidden="1" x14ac:dyDescent="0.2">
      <c r="A364" t="s">
        <v>184</v>
      </c>
      <c r="B364" s="2">
        <v>340566728</v>
      </c>
      <c r="C364" s="2">
        <v>218</v>
      </c>
      <c r="D364" s="3">
        <v>7850</v>
      </c>
      <c r="E364" s="3">
        <v>2735</v>
      </c>
      <c r="F364" s="4">
        <v>42.4</v>
      </c>
      <c r="G364">
        <v>0</v>
      </c>
      <c r="H364" s="5">
        <v>0.96</v>
      </c>
      <c r="K364" t="s">
        <v>22</v>
      </c>
      <c r="L364" t="s">
        <v>23</v>
      </c>
    </row>
    <row r="365" spans="1:12" hidden="1" x14ac:dyDescent="0.2">
      <c r="A365" t="s">
        <v>184</v>
      </c>
      <c r="B365" s="2">
        <v>340567009</v>
      </c>
      <c r="C365" s="2">
        <v>277</v>
      </c>
      <c r="D365" s="3">
        <v>4925</v>
      </c>
      <c r="E365" s="3">
        <v>1820</v>
      </c>
      <c r="F365" s="4">
        <v>75.7</v>
      </c>
      <c r="G365">
        <v>0</v>
      </c>
      <c r="H365" s="5">
        <v>0.93</v>
      </c>
      <c r="K365" t="s">
        <v>22</v>
      </c>
      <c r="L365" t="s">
        <v>23</v>
      </c>
    </row>
    <row r="366" spans="1:12" hidden="1" x14ac:dyDescent="0.2">
      <c r="A366" t="s">
        <v>184</v>
      </c>
      <c r="B366" s="2">
        <v>340572432</v>
      </c>
      <c r="C366" s="2">
        <v>55</v>
      </c>
      <c r="D366" s="3">
        <v>11185</v>
      </c>
      <c r="E366" s="3">
        <v>0</v>
      </c>
      <c r="F366" s="4">
        <v>15.5</v>
      </c>
      <c r="G366">
        <v>0</v>
      </c>
      <c r="H366" s="5">
        <v>0</v>
      </c>
      <c r="K366" t="s">
        <v>22</v>
      </c>
      <c r="L366" t="s">
        <v>23</v>
      </c>
    </row>
    <row r="367" spans="1:12" hidden="1" x14ac:dyDescent="0.2">
      <c r="A367" t="s">
        <v>184</v>
      </c>
      <c r="B367" s="2">
        <v>340574423</v>
      </c>
      <c r="C367" s="2">
        <v>55</v>
      </c>
      <c r="D367" s="3">
        <v>14345</v>
      </c>
      <c r="E367" s="3">
        <v>0</v>
      </c>
      <c r="F367" s="4">
        <v>20.14</v>
      </c>
      <c r="G367">
        <v>0</v>
      </c>
      <c r="H367" s="5">
        <v>0</v>
      </c>
      <c r="K367" t="s">
        <v>22</v>
      </c>
      <c r="L367" t="s">
        <v>23</v>
      </c>
    </row>
    <row r="368" spans="1:12" hidden="1" x14ac:dyDescent="0.2">
      <c r="A368" t="s">
        <v>184</v>
      </c>
      <c r="B368" s="2">
        <v>340578612</v>
      </c>
      <c r="C368" s="2">
        <v>55</v>
      </c>
      <c r="D368" s="3">
        <v>28713</v>
      </c>
      <c r="E368" s="3">
        <v>0</v>
      </c>
      <c r="F368" s="4">
        <v>42.69</v>
      </c>
      <c r="G368">
        <v>0</v>
      </c>
      <c r="H368" s="5">
        <v>0</v>
      </c>
      <c r="K368" t="s">
        <v>22</v>
      </c>
      <c r="L368" t="s">
        <v>23</v>
      </c>
    </row>
    <row r="369" spans="1:12" hidden="1" x14ac:dyDescent="0.2">
      <c r="A369" t="s">
        <v>184</v>
      </c>
      <c r="B369" s="2">
        <v>345001582</v>
      </c>
      <c r="C369" s="2">
        <v>44</v>
      </c>
      <c r="D369" s="3">
        <v>4713</v>
      </c>
      <c r="E369" s="3">
        <v>0</v>
      </c>
      <c r="F369" s="4">
        <v>13.15</v>
      </c>
      <c r="G369">
        <v>0</v>
      </c>
      <c r="H369" s="5">
        <v>0</v>
      </c>
      <c r="K369" t="s">
        <v>22</v>
      </c>
      <c r="L369" t="s">
        <v>23</v>
      </c>
    </row>
    <row r="370" spans="1:12" hidden="1" x14ac:dyDescent="0.2">
      <c r="A370" t="s">
        <v>184</v>
      </c>
      <c r="B370" s="2">
        <v>345024698</v>
      </c>
      <c r="C370" s="2">
        <v>173</v>
      </c>
      <c r="D370" s="3">
        <v>9420</v>
      </c>
      <c r="E370" s="3">
        <v>0</v>
      </c>
      <c r="F370" s="4">
        <v>65.3</v>
      </c>
      <c r="G370">
        <v>0</v>
      </c>
      <c r="H370" s="5">
        <v>0</v>
      </c>
      <c r="K370" t="s">
        <v>22</v>
      </c>
      <c r="L370" t="s">
        <v>23</v>
      </c>
    </row>
    <row r="371" spans="1:12" hidden="1" x14ac:dyDescent="0.2">
      <c r="A371" t="s">
        <v>184</v>
      </c>
      <c r="B371" s="2">
        <v>345037032</v>
      </c>
      <c r="C371" s="2">
        <v>17</v>
      </c>
      <c r="D371" s="3">
        <v>9973</v>
      </c>
      <c r="E371" s="3">
        <v>0</v>
      </c>
      <c r="F371" s="4">
        <v>21.07</v>
      </c>
      <c r="G371">
        <v>0</v>
      </c>
      <c r="H371" s="5">
        <v>0</v>
      </c>
      <c r="K371" t="s">
        <v>22</v>
      </c>
      <c r="L371" t="s">
        <v>23</v>
      </c>
    </row>
    <row r="372" spans="1:12" hidden="1" x14ac:dyDescent="0.2">
      <c r="A372" t="s">
        <v>184</v>
      </c>
      <c r="B372" s="2">
        <v>345106888</v>
      </c>
      <c r="C372" s="2">
        <v>55</v>
      </c>
      <c r="D372" s="3">
        <v>16315</v>
      </c>
      <c r="E372" s="3">
        <v>0</v>
      </c>
      <c r="F372" s="4">
        <v>28.04</v>
      </c>
      <c r="G372">
        <v>0</v>
      </c>
      <c r="H372" s="5">
        <v>0</v>
      </c>
      <c r="K372" t="s">
        <v>22</v>
      </c>
      <c r="L372" t="s">
        <v>23</v>
      </c>
    </row>
    <row r="373" spans="1:12" hidden="1" x14ac:dyDescent="0.2">
      <c r="A373" t="s">
        <v>184</v>
      </c>
      <c r="B373" s="2">
        <v>345221529</v>
      </c>
      <c r="C373" s="2">
        <v>111</v>
      </c>
      <c r="D373" s="3">
        <v>4105</v>
      </c>
      <c r="E373" s="3">
        <v>200</v>
      </c>
      <c r="F373" s="4">
        <v>47.3</v>
      </c>
      <c r="G373">
        <v>0</v>
      </c>
      <c r="H373" s="5">
        <v>0.99</v>
      </c>
      <c r="K373" t="s">
        <v>22</v>
      </c>
      <c r="L373" t="s">
        <v>23</v>
      </c>
    </row>
    <row r="374" spans="1:12" hidden="1" x14ac:dyDescent="0.2">
      <c r="A374" t="s">
        <v>184</v>
      </c>
      <c r="B374" s="2">
        <v>345221556</v>
      </c>
      <c r="C374" s="2">
        <v>139</v>
      </c>
      <c r="D374" s="3">
        <v>8100</v>
      </c>
      <c r="E374" s="3">
        <v>900</v>
      </c>
      <c r="F374" s="4">
        <v>63.05</v>
      </c>
      <c r="G374">
        <v>0</v>
      </c>
      <c r="H374" s="5">
        <v>0.99</v>
      </c>
      <c r="K374" t="s">
        <v>22</v>
      </c>
      <c r="L374" t="s">
        <v>23</v>
      </c>
    </row>
    <row r="375" spans="1:12" hidden="1" x14ac:dyDescent="0.2">
      <c r="A375" t="s">
        <v>184</v>
      </c>
      <c r="B375" s="2">
        <v>345221586</v>
      </c>
      <c r="C375" s="2">
        <v>436</v>
      </c>
      <c r="D375" s="3">
        <v>18130</v>
      </c>
      <c r="E375" s="3">
        <v>1010</v>
      </c>
      <c r="F375" s="4">
        <v>104.2</v>
      </c>
      <c r="G375">
        <v>0</v>
      </c>
      <c r="H375" s="5">
        <v>0.99</v>
      </c>
      <c r="K375" t="s">
        <v>22</v>
      </c>
      <c r="L375" t="s">
        <v>23</v>
      </c>
    </row>
    <row r="376" spans="1:12" hidden="1" x14ac:dyDescent="0.2">
      <c r="A376" t="s">
        <v>184</v>
      </c>
      <c r="B376" s="2">
        <v>345239227</v>
      </c>
      <c r="C376" s="2">
        <v>436</v>
      </c>
      <c r="D376" s="3">
        <v>9310</v>
      </c>
      <c r="E376" s="3">
        <v>0</v>
      </c>
      <c r="F376" s="4">
        <v>43.9</v>
      </c>
      <c r="G376">
        <v>0</v>
      </c>
      <c r="H376" s="5">
        <v>1</v>
      </c>
      <c r="K376" t="s">
        <v>22</v>
      </c>
      <c r="L376" t="s">
        <v>23</v>
      </c>
    </row>
    <row r="377" spans="1:12" hidden="1" x14ac:dyDescent="0.2">
      <c r="A377" t="s">
        <v>184</v>
      </c>
      <c r="B377" s="2">
        <v>345539370</v>
      </c>
      <c r="C377" s="2">
        <v>218</v>
      </c>
      <c r="D377" s="3">
        <v>65925</v>
      </c>
      <c r="E377" s="3">
        <v>14530</v>
      </c>
      <c r="F377" s="4">
        <v>165.45</v>
      </c>
      <c r="G377">
        <v>0</v>
      </c>
      <c r="H377" s="5">
        <v>0.97</v>
      </c>
      <c r="K377" t="s">
        <v>22</v>
      </c>
      <c r="L377" t="s">
        <v>23</v>
      </c>
    </row>
    <row r="378" spans="1:12" hidden="1" x14ac:dyDescent="0.2">
      <c r="A378" t="s">
        <v>184</v>
      </c>
      <c r="B378" s="2">
        <v>345926778</v>
      </c>
      <c r="C378" s="2">
        <v>346</v>
      </c>
      <c r="D378" s="3">
        <v>32720</v>
      </c>
      <c r="E378" s="3">
        <v>90</v>
      </c>
      <c r="F378" s="4">
        <v>120.2</v>
      </c>
      <c r="G378">
        <v>0</v>
      </c>
      <c r="H378" s="5">
        <v>1</v>
      </c>
      <c r="K378" t="s">
        <v>22</v>
      </c>
      <c r="L378" t="s">
        <v>23</v>
      </c>
    </row>
    <row r="379" spans="1:12" hidden="1" x14ac:dyDescent="0.2">
      <c r="A379" t="s">
        <v>184</v>
      </c>
      <c r="B379" s="2">
        <v>346544148</v>
      </c>
      <c r="C379" s="2">
        <v>44</v>
      </c>
      <c r="D379" s="3">
        <v>7580</v>
      </c>
      <c r="E379" s="3">
        <v>0</v>
      </c>
      <c r="F379" s="4">
        <v>22.9</v>
      </c>
      <c r="G379">
        <v>0</v>
      </c>
      <c r="H379" s="5">
        <v>0</v>
      </c>
      <c r="K379" t="s">
        <v>22</v>
      </c>
      <c r="L379" t="s">
        <v>23</v>
      </c>
    </row>
    <row r="380" spans="1:12" hidden="1" x14ac:dyDescent="0.2">
      <c r="A380" t="s">
        <v>184</v>
      </c>
      <c r="B380" s="2">
        <v>346598401</v>
      </c>
      <c r="C380" s="2">
        <v>55</v>
      </c>
      <c r="D380" s="3">
        <v>30417</v>
      </c>
      <c r="E380" s="3">
        <v>0</v>
      </c>
      <c r="F380" s="4">
        <v>29.25</v>
      </c>
      <c r="G380">
        <v>0</v>
      </c>
      <c r="H380" s="5">
        <v>0</v>
      </c>
      <c r="K380" t="s">
        <v>22</v>
      </c>
      <c r="L380" t="s">
        <v>23</v>
      </c>
    </row>
    <row r="381" spans="1:12" hidden="1" x14ac:dyDescent="0.2">
      <c r="A381" t="s">
        <v>184</v>
      </c>
      <c r="B381" s="2">
        <v>346616657</v>
      </c>
      <c r="C381" s="2">
        <v>554</v>
      </c>
      <c r="D381" s="3">
        <v>8120</v>
      </c>
      <c r="E381" s="3">
        <v>10</v>
      </c>
      <c r="F381" s="4">
        <v>45.1</v>
      </c>
      <c r="G381">
        <v>0</v>
      </c>
      <c r="H381" s="5">
        <v>1</v>
      </c>
      <c r="K381" t="s">
        <v>22</v>
      </c>
      <c r="L381" t="s">
        <v>23</v>
      </c>
    </row>
    <row r="382" spans="1:12" hidden="1" x14ac:dyDescent="0.2">
      <c r="A382" t="s">
        <v>184</v>
      </c>
      <c r="B382" s="2">
        <v>346619699</v>
      </c>
      <c r="C382" s="2">
        <v>277</v>
      </c>
      <c r="D382" s="3">
        <v>33425</v>
      </c>
      <c r="E382" s="3">
        <v>8190</v>
      </c>
      <c r="F382" s="4">
        <v>135</v>
      </c>
      <c r="G382">
        <v>0</v>
      </c>
      <c r="H382" s="5">
        <v>0.97</v>
      </c>
      <c r="K382" t="s">
        <v>22</v>
      </c>
      <c r="L382" t="s">
        <v>23</v>
      </c>
    </row>
    <row r="383" spans="1:12" hidden="1" x14ac:dyDescent="0.2">
      <c r="A383" t="s">
        <v>184</v>
      </c>
      <c r="B383" s="2">
        <v>347011028</v>
      </c>
      <c r="C383" s="2">
        <v>173</v>
      </c>
      <c r="D383" s="3">
        <v>21185</v>
      </c>
      <c r="E383" s="3">
        <v>0</v>
      </c>
      <c r="F383" s="4">
        <v>92.8</v>
      </c>
      <c r="G383">
        <v>0</v>
      </c>
      <c r="H383" s="5">
        <v>1</v>
      </c>
      <c r="K383" t="s">
        <v>22</v>
      </c>
      <c r="L383" t="s">
        <v>23</v>
      </c>
    </row>
    <row r="384" spans="1:12" hidden="1" x14ac:dyDescent="0.2">
      <c r="A384" t="s">
        <v>184</v>
      </c>
      <c r="B384" s="2">
        <v>347079898</v>
      </c>
      <c r="C384" s="2">
        <v>630</v>
      </c>
      <c r="D384" s="3">
        <v>17160</v>
      </c>
      <c r="E384" s="3">
        <v>0</v>
      </c>
      <c r="F384" s="4">
        <v>120.4</v>
      </c>
      <c r="G384">
        <v>0</v>
      </c>
      <c r="H384" s="5">
        <v>1</v>
      </c>
      <c r="K384" t="s">
        <v>22</v>
      </c>
      <c r="L384" t="s">
        <v>23</v>
      </c>
    </row>
    <row r="385" spans="1:12" hidden="1" x14ac:dyDescent="0.2">
      <c r="A385" t="s">
        <v>184</v>
      </c>
      <c r="B385" s="2">
        <v>347162674</v>
      </c>
      <c r="C385" s="2">
        <v>111</v>
      </c>
      <c r="D385" s="3">
        <v>2395</v>
      </c>
      <c r="E385" s="3">
        <v>0</v>
      </c>
      <c r="F385" s="4">
        <v>0</v>
      </c>
      <c r="G385">
        <v>0</v>
      </c>
      <c r="H385" s="5">
        <v>1</v>
      </c>
      <c r="K385" t="s">
        <v>22</v>
      </c>
      <c r="L385" t="s">
        <v>23</v>
      </c>
    </row>
    <row r="386" spans="1:12" hidden="1" x14ac:dyDescent="0.2">
      <c r="A386" t="s">
        <v>184</v>
      </c>
      <c r="B386" s="2">
        <v>347263389</v>
      </c>
      <c r="C386" s="2">
        <v>139</v>
      </c>
      <c r="D386" s="3">
        <v>17455</v>
      </c>
      <c r="E386" s="3">
        <v>6495</v>
      </c>
      <c r="F386" s="4">
        <v>64.099999999999994</v>
      </c>
      <c r="G386">
        <v>0</v>
      </c>
      <c r="H386" s="5">
        <v>0.93</v>
      </c>
      <c r="K386" t="s">
        <v>22</v>
      </c>
      <c r="L386" t="s">
        <v>23</v>
      </c>
    </row>
    <row r="387" spans="1:12" hidden="1" x14ac:dyDescent="0.2">
      <c r="A387" t="s">
        <v>184</v>
      </c>
      <c r="B387" s="2">
        <v>347366538</v>
      </c>
      <c r="C387" s="2">
        <v>69</v>
      </c>
      <c r="D387" s="3">
        <v>2935</v>
      </c>
      <c r="E387" s="3">
        <v>0</v>
      </c>
      <c r="F387" s="4">
        <v>0</v>
      </c>
      <c r="G387">
        <v>0</v>
      </c>
      <c r="H387" s="5">
        <v>0</v>
      </c>
      <c r="K387" t="s">
        <v>22</v>
      </c>
      <c r="L387" t="s">
        <v>23</v>
      </c>
    </row>
    <row r="388" spans="1:12" hidden="1" x14ac:dyDescent="0.2">
      <c r="A388" t="s">
        <v>184</v>
      </c>
      <c r="B388" s="2">
        <v>347373905</v>
      </c>
      <c r="C388" s="2">
        <v>277</v>
      </c>
      <c r="D388" s="3">
        <v>9468</v>
      </c>
      <c r="E388" s="3">
        <v>0</v>
      </c>
      <c r="F388" s="4">
        <v>44.64</v>
      </c>
      <c r="G388">
        <v>0</v>
      </c>
      <c r="H388" s="5">
        <v>1</v>
      </c>
      <c r="K388" t="s">
        <v>22</v>
      </c>
      <c r="L388" t="s">
        <v>23</v>
      </c>
    </row>
    <row r="389" spans="1:12" hidden="1" x14ac:dyDescent="0.2">
      <c r="A389" t="s">
        <v>184</v>
      </c>
      <c r="B389" s="2">
        <v>347494353</v>
      </c>
      <c r="C389" s="2">
        <v>218</v>
      </c>
      <c r="D389" s="3">
        <v>14680</v>
      </c>
      <c r="E389" s="3">
        <v>0</v>
      </c>
      <c r="F389" s="4">
        <v>56.75</v>
      </c>
      <c r="G389">
        <v>0</v>
      </c>
      <c r="H389" s="5">
        <v>1</v>
      </c>
      <c r="K389" t="s">
        <v>22</v>
      </c>
      <c r="L389" t="s">
        <v>23</v>
      </c>
    </row>
    <row r="390" spans="1:12" hidden="1" x14ac:dyDescent="0.2">
      <c r="A390" t="s">
        <v>184</v>
      </c>
      <c r="B390" s="2">
        <v>347787661</v>
      </c>
      <c r="C390" s="2">
        <v>346</v>
      </c>
      <c r="D390" s="3">
        <v>29455</v>
      </c>
      <c r="E390" s="3">
        <v>0</v>
      </c>
      <c r="F390" s="4">
        <v>59.7</v>
      </c>
      <c r="G390">
        <v>0</v>
      </c>
      <c r="H390" s="5">
        <v>1</v>
      </c>
      <c r="K390" t="s">
        <v>22</v>
      </c>
      <c r="L390" t="s">
        <v>23</v>
      </c>
    </row>
    <row r="391" spans="1:12" hidden="1" x14ac:dyDescent="0.2">
      <c r="A391" t="s">
        <v>184</v>
      </c>
      <c r="B391" s="2">
        <v>347966478</v>
      </c>
      <c r="C391" s="2">
        <v>55</v>
      </c>
      <c r="D391" s="3">
        <v>782</v>
      </c>
      <c r="E391" s="3">
        <v>0</v>
      </c>
      <c r="F391" s="4">
        <v>4.83</v>
      </c>
      <c r="G391">
        <v>0</v>
      </c>
      <c r="H391" s="5">
        <v>0</v>
      </c>
      <c r="K391" t="s">
        <v>22</v>
      </c>
      <c r="L391" t="s">
        <v>23</v>
      </c>
    </row>
    <row r="392" spans="1:12" hidden="1" x14ac:dyDescent="0.2">
      <c r="A392" t="s">
        <v>185</v>
      </c>
      <c r="B392" s="2">
        <v>340233501</v>
      </c>
      <c r="C392" s="2">
        <v>111</v>
      </c>
      <c r="D392" s="3">
        <v>6465</v>
      </c>
      <c r="E392" s="3">
        <v>350</v>
      </c>
      <c r="F392" s="4">
        <v>41.35</v>
      </c>
      <c r="G392">
        <v>0</v>
      </c>
      <c r="H392" s="5">
        <v>0.99</v>
      </c>
      <c r="K392" t="s">
        <v>22</v>
      </c>
      <c r="L392" t="s">
        <v>23</v>
      </c>
    </row>
    <row r="393" spans="1:12" hidden="1" x14ac:dyDescent="0.2">
      <c r="A393" t="s">
        <v>185</v>
      </c>
      <c r="B393" s="2">
        <v>340268048</v>
      </c>
      <c r="C393" s="2">
        <v>277</v>
      </c>
      <c r="D393" s="3">
        <v>19996</v>
      </c>
      <c r="E393" s="3">
        <v>2608</v>
      </c>
      <c r="F393" s="4">
        <v>82.4</v>
      </c>
      <c r="G393">
        <v>0</v>
      </c>
      <c r="H393" s="5">
        <v>0.99</v>
      </c>
      <c r="K393" t="s">
        <v>22</v>
      </c>
      <c r="L393" t="s">
        <v>23</v>
      </c>
    </row>
    <row r="394" spans="1:12" hidden="1" x14ac:dyDescent="0.2">
      <c r="A394" t="s">
        <v>185</v>
      </c>
      <c r="B394" s="2">
        <v>340290671</v>
      </c>
      <c r="C394" s="2">
        <v>630</v>
      </c>
      <c r="D394" s="3">
        <v>27750</v>
      </c>
      <c r="E394" s="3">
        <v>60</v>
      </c>
      <c r="F394" s="4">
        <v>210.9</v>
      </c>
      <c r="G394">
        <v>0</v>
      </c>
      <c r="H394" s="5">
        <v>1</v>
      </c>
      <c r="K394" t="s">
        <v>22</v>
      </c>
      <c r="L394" t="s">
        <v>23</v>
      </c>
    </row>
    <row r="395" spans="1:12" hidden="1" x14ac:dyDescent="0.2">
      <c r="A395" t="s">
        <v>185</v>
      </c>
      <c r="B395" s="2">
        <v>340297458</v>
      </c>
      <c r="C395" s="2">
        <v>173</v>
      </c>
      <c r="D395" s="3">
        <v>52975</v>
      </c>
      <c r="E395" s="3">
        <v>9480</v>
      </c>
      <c r="F395" s="4">
        <v>145.15</v>
      </c>
      <c r="G395">
        <v>0</v>
      </c>
      <c r="H395" s="5">
        <v>0.98</v>
      </c>
      <c r="K395" t="s">
        <v>22</v>
      </c>
      <c r="L395" t="s">
        <v>23</v>
      </c>
    </row>
    <row r="396" spans="1:12" hidden="1" x14ac:dyDescent="0.2">
      <c r="A396" t="s">
        <v>185</v>
      </c>
      <c r="B396" s="2">
        <v>340300298</v>
      </c>
      <c r="C396" s="2">
        <v>630</v>
      </c>
      <c r="D396" s="3">
        <v>16790</v>
      </c>
      <c r="E396" s="3">
        <v>1180</v>
      </c>
      <c r="F396" s="4">
        <v>213.9</v>
      </c>
      <c r="G396">
        <v>0</v>
      </c>
      <c r="H396" s="5">
        <v>0.99</v>
      </c>
      <c r="K396" t="s">
        <v>22</v>
      </c>
      <c r="L396" t="s">
        <v>23</v>
      </c>
    </row>
    <row r="397" spans="1:12" hidden="1" x14ac:dyDescent="0.2">
      <c r="A397" t="s">
        <v>185</v>
      </c>
      <c r="B397" s="2">
        <v>340454036</v>
      </c>
      <c r="C397" s="2">
        <v>218</v>
      </c>
      <c r="D397" s="3">
        <v>39285</v>
      </c>
      <c r="E397" s="3">
        <v>13115</v>
      </c>
      <c r="F397" s="4">
        <v>94.75</v>
      </c>
      <c r="G397">
        <v>0</v>
      </c>
      <c r="H397" s="5">
        <v>0.94</v>
      </c>
      <c r="K397" t="s">
        <v>22</v>
      </c>
      <c r="L397" t="s">
        <v>23</v>
      </c>
    </row>
    <row r="398" spans="1:12" hidden="1" x14ac:dyDescent="0.2">
      <c r="A398" t="s">
        <v>185</v>
      </c>
      <c r="B398" s="2">
        <v>340454987</v>
      </c>
      <c r="C398" s="2">
        <v>111</v>
      </c>
      <c r="D398" s="3">
        <v>3574</v>
      </c>
      <c r="E398" s="3">
        <v>16</v>
      </c>
      <c r="F398" s="4">
        <v>63.9</v>
      </c>
      <c r="G398">
        <v>0</v>
      </c>
      <c r="H398" s="5">
        <v>1</v>
      </c>
      <c r="K398" t="s">
        <v>22</v>
      </c>
      <c r="L398" t="s">
        <v>23</v>
      </c>
    </row>
    <row r="399" spans="1:12" hidden="1" x14ac:dyDescent="0.2">
      <c r="A399" t="s">
        <v>185</v>
      </c>
      <c r="B399" s="2">
        <v>340470725</v>
      </c>
      <c r="C399" s="2">
        <v>44</v>
      </c>
      <c r="D399" s="3">
        <v>8372</v>
      </c>
      <c r="E399" s="3">
        <v>0</v>
      </c>
      <c r="F399" s="4">
        <v>24.86</v>
      </c>
      <c r="G399">
        <v>0</v>
      </c>
      <c r="H399" s="5">
        <v>0</v>
      </c>
      <c r="K399" t="s">
        <v>22</v>
      </c>
      <c r="L399" t="s">
        <v>23</v>
      </c>
    </row>
    <row r="400" spans="1:12" hidden="1" x14ac:dyDescent="0.2">
      <c r="A400" t="s">
        <v>185</v>
      </c>
      <c r="B400" s="2">
        <v>340476435</v>
      </c>
      <c r="C400" s="2">
        <v>55</v>
      </c>
      <c r="D400" s="3">
        <v>8293</v>
      </c>
      <c r="E400" s="3">
        <v>0</v>
      </c>
      <c r="F400" s="4">
        <v>27.58</v>
      </c>
      <c r="G400">
        <v>0</v>
      </c>
      <c r="H400" s="5">
        <v>0</v>
      </c>
      <c r="K400" t="s">
        <v>22</v>
      </c>
      <c r="L400" t="s">
        <v>23</v>
      </c>
    </row>
    <row r="401" spans="1:12" hidden="1" x14ac:dyDescent="0.2">
      <c r="A401" t="s">
        <v>185</v>
      </c>
      <c r="B401" s="2">
        <v>340477773</v>
      </c>
      <c r="C401" s="2">
        <v>87</v>
      </c>
      <c r="D401" s="3">
        <v>10075</v>
      </c>
      <c r="E401" s="3">
        <v>1335</v>
      </c>
      <c r="F401" s="4">
        <v>34.4</v>
      </c>
      <c r="G401">
        <v>0</v>
      </c>
      <c r="H401" s="5">
        <v>0.99</v>
      </c>
      <c r="K401" t="s">
        <v>22</v>
      </c>
      <c r="L401" t="s">
        <v>23</v>
      </c>
    </row>
    <row r="402" spans="1:12" hidden="1" x14ac:dyDescent="0.2">
      <c r="A402" t="s">
        <v>185</v>
      </c>
      <c r="B402" s="2">
        <v>340478671</v>
      </c>
      <c r="C402" s="2">
        <v>28</v>
      </c>
      <c r="D402" s="3">
        <v>6229</v>
      </c>
      <c r="E402" s="3">
        <v>0</v>
      </c>
      <c r="F402" s="4">
        <v>26.26</v>
      </c>
      <c r="G402">
        <v>0</v>
      </c>
      <c r="H402" s="5">
        <v>0</v>
      </c>
      <c r="K402" t="s">
        <v>22</v>
      </c>
      <c r="L402" t="s">
        <v>23</v>
      </c>
    </row>
    <row r="403" spans="1:12" hidden="1" x14ac:dyDescent="0.2">
      <c r="A403" t="s">
        <v>185</v>
      </c>
      <c r="B403" s="2">
        <v>340481069</v>
      </c>
      <c r="C403" s="2">
        <v>28</v>
      </c>
      <c r="D403" s="3">
        <v>9192</v>
      </c>
      <c r="E403" s="3">
        <v>0</v>
      </c>
      <c r="F403" s="4">
        <v>29.09</v>
      </c>
      <c r="G403">
        <v>0</v>
      </c>
      <c r="H403" s="5">
        <v>0</v>
      </c>
      <c r="K403" t="s">
        <v>22</v>
      </c>
      <c r="L403" t="s">
        <v>23</v>
      </c>
    </row>
    <row r="404" spans="1:12" hidden="1" x14ac:dyDescent="0.2">
      <c r="A404" t="s">
        <v>185</v>
      </c>
      <c r="B404" s="2">
        <v>340482853</v>
      </c>
      <c r="C404" s="2">
        <v>69</v>
      </c>
      <c r="D404" s="3">
        <v>14326</v>
      </c>
      <c r="E404" s="3">
        <v>0</v>
      </c>
      <c r="F404" s="4">
        <v>38.090000000000003</v>
      </c>
      <c r="G404">
        <v>0</v>
      </c>
      <c r="H404" s="5">
        <v>0</v>
      </c>
      <c r="K404" t="s">
        <v>22</v>
      </c>
      <c r="L404" t="s">
        <v>23</v>
      </c>
    </row>
    <row r="405" spans="1:12" hidden="1" x14ac:dyDescent="0.2">
      <c r="A405" t="s">
        <v>185</v>
      </c>
      <c r="B405" s="2">
        <v>340485073</v>
      </c>
      <c r="C405" s="2">
        <v>346</v>
      </c>
      <c r="D405" s="3">
        <v>16520</v>
      </c>
      <c r="E405" s="3">
        <v>4675</v>
      </c>
      <c r="F405" s="4">
        <v>178.75</v>
      </c>
      <c r="G405">
        <v>0</v>
      </c>
      <c r="H405" s="5">
        <v>0.96</v>
      </c>
      <c r="K405" t="s">
        <v>22</v>
      </c>
      <c r="L405" t="s">
        <v>23</v>
      </c>
    </row>
    <row r="406" spans="1:12" hidden="1" x14ac:dyDescent="0.2">
      <c r="A406" t="s">
        <v>185</v>
      </c>
      <c r="B406" s="2">
        <v>340485908</v>
      </c>
      <c r="C406" s="2">
        <v>55</v>
      </c>
      <c r="D406" s="3">
        <v>30767</v>
      </c>
      <c r="E406" s="3">
        <v>0</v>
      </c>
      <c r="F406" s="4">
        <v>41.18</v>
      </c>
      <c r="G406">
        <v>0</v>
      </c>
      <c r="H406" s="5">
        <v>0</v>
      </c>
      <c r="K406" t="s">
        <v>22</v>
      </c>
      <c r="L406" t="s">
        <v>23</v>
      </c>
    </row>
    <row r="407" spans="1:12" hidden="1" x14ac:dyDescent="0.2">
      <c r="A407" t="s">
        <v>185</v>
      </c>
      <c r="B407" s="2">
        <v>340488855</v>
      </c>
      <c r="C407" s="2">
        <v>218</v>
      </c>
      <c r="D407" s="3">
        <v>31496</v>
      </c>
      <c r="E407" s="3">
        <v>2696</v>
      </c>
      <c r="F407" s="4">
        <v>144.32</v>
      </c>
      <c r="G407">
        <v>0</v>
      </c>
      <c r="H407" s="5">
        <v>0.99</v>
      </c>
      <c r="K407" t="s">
        <v>22</v>
      </c>
      <c r="L407" t="s">
        <v>23</v>
      </c>
    </row>
    <row r="408" spans="1:12" hidden="1" x14ac:dyDescent="0.2">
      <c r="A408" t="s">
        <v>185</v>
      </c>
      <c r="B408" s="2">
        <v>340491845</v>
      </c>
      <c r="C408" s="2">
        <v>436</v>
      </c>
      <c r="D408" s="3">
        <v>21462</v>
      </c>
      <c r="E408" s="3">
        <v>1374</v>
      </c>
      <c r="F408" s="4">
        <v>179.4</v>
      </c>
      <c r="G408">
        <v>0</v>
      </c>
      <c r="H408" s="5">
        <v>0.99</v>
      </c>
      <c r="K408" t="s">
        <v>22</v>
      </c>
      <c r="L408" t="s">
        <v>23</v>
      </c>
    </row>
    <row r="409" spans="1:12" hidden="1" x14ac:dyDescent="0.2">
      <c r="A409" t="s">
        <v>185</v>
      </c>
      <c r="B409" s="2">
        <v>340491845</v>
      </c>
      <c r="C409" s="2">
        <v>436</v>
      </c>
      <c r="D409" s="3">
        <v>29652</v>
      </c>
      <c r="E409" s="3">
        <v>690</v>
      </c>
      <c r="F409" s="4">
        <v>156.36000000000001</v>
      </c>
      <c r="G409">
        <v>0</v>
      </c>
      <c r="H409" s="5">
        <v>1</v>
      </c>
      <c r="K409" t="s">
        <v>22</v>
      </c>
      <c r="L409" t="s">
        <v>23</v>
      </c>
    </row>
    <row r="410" spans="1:12" hidden="1" x14ac:dyDescent="0.2">
      <c r="A410" t="s">
        <v>185</v>
      </c>
      <c r="B410" s="2">
        <v>340493399</v>
      </c>
      <c r="C410" s="2">
        <v>173</v>
      </c>
      <c r="D410" s="3">
        <v>1976</v>
      </c>
      <c r="E410" s="3">
        <v>188</v>
      </c>
      <c r="F410" s="4">
        <v>22.12</v>
      </c>
      <c r="G410">
        <v>0</v>
      </c>
      <c r="H410" s="5">
        <v>0.99</v>
      </c>
      <c r="K410" t="s">
        <v>22</v>
      </c>
      <c r="L410" t="s">
        <v>23</v>
      </c>
    </row>
    <row r="411" spans="1:12" hidden="1" x14ac:dyDescent="0.2">
      <c r="A411" t="s">
        <v>185</v>
      </c>
      <c r="B411" s="2">
        <v>340494917</v>
      </c>
      <c r="C411" s="2">
        <v>87</v>
      </c>
      <c r="D411" s="3">
        <v>8050</v>
      </c>
      <c r="E411" s="3">
        <v>1820</v>
      </c>
      <c r="F411" s="4">
        <v>28.9</v>
      </c>
      <c r="G411">
        <v>0</v>
      </c>
      <c r="H411" s="5">
        <v>0.97</v>
      </c>
      <c r="K411" t="s">
        <v>22</v>
      </c>
      <c r="L411" t="s">
        <v>23</v>
      </c>
    </row>
    <row r="412" spans="1:12" hidden="1" x14ac:dyDescent="0.2">
      <c r="A412" t="s">
        <v>185</v>
      </c>
      <c r="B412" s="2">
        <v>340495337</v>
      </c>
      <c r="C412" s="2">
        <v>87</v>
      </c>
      <c r="D412" s="3">
        <v>7885</v>
      </c>
      <c r="E412" s="3">
        <v>1715</v>
      </c>
      <c r="F412" s="4">
        <v>32.799999999999997</v>
      </c>
      <c r="G412">
        <v>0</v>
      </c>
      <c r="H412" s="5">
        <v>0.97</v>
      </c>
      <c r="K412" t="s">
        <v>22</v>
      </c>
      <c r="L412" t="s">
        <v>23</v>
      </c>
    </row>
    <row r="413" spans="1:12" hidden="1" x14ac:dyDescent="0.2">
      <c r="A413" t="s">
        <v>185</v>
      </c>
      <c r="B413" s="2">
        <v>340495884</v>
      </c>
      <c r="C413" s="2">
        <v>28</v>
      </c>
      <c r="D413" s="3">
        <v>0</v>
      </c>
      <c r="E413" s="3">
        <v>0</v>
      </c>
      <c r="F413" s="4">
        <v>0</v>
      </c>
      <c r="G413">
        <v>0</v>
      </c>
      <c r="H413" s="5">
        <v>0</v>
      </c>
      <c r="K413" t="s">
        <v>22</v>
      </c>
      <c r="L413" t="s">
        <v>23</v>
      </c>
    </row>
    <row r="414" spans="1:12" hidden="1" x14ac:dyDescent="0.2">
      <c r="A414" t="s">
        <v>185</v>
      </c>
      <c r="B414" s="2">
        <v>340498825</v>
      </c>
      <c r="C414" s="2">
        <v>630</v>
      </c>
      <c r="D414" s="3">
        <v>73250</v>
      </c>
      <c r="E414" s="3">
        <v>500</v>
      </c>
      <c r="F414" s="4">
        <v>304.5</v>
      </c>
      <c r="G414">
        <v>0</v>
      </c>
      <c r="H414" s="5">
        <v>1</v>
      </c>
      <c r="K414" t="s">
        <v>22</v>
      </c>
      <c r="L414" t="s">
        <v>23</v>
      </c>
    </row>
    <row r="415" spans="1:12" hidden="1" x14ac:dyDescent="0.2">
      <c r="A415" t="s">
        <v>185</v>
      </c>
      <c r="B415" s="2">
        <v>340502293</v>
      </c>
      <c r="C415" s="2">
        <v>28</v>
      </c>
      <c r="D415" s="3">
        <v>50744</v>
      </c>
      <c r="E415" s="3">
        <v>10650</v>
      </c>
      <c r="F415" s="4">
        <v>131.30000000000001</v>
      </c>
      <c r="G415">
        <v>0</v>
      </c>
      <c r="H415" s="5">
        <v>0.97</v>
      </c>
      <c r="K415" t="s">
        <v>22</v>
      </c>
      <c r="L415" t="s">
        <v>23</v>
      </c>
    </row>
    <row r="416" spans="1:12" hidden="1" x14ac:dyDescent="0.2">
      <c r="A416" t="s">
        <v>185</v>
      </c>
      <c r="B416" s="2">
        <v>340502293</v>
      </c>
      <c r="C416" s="2">
        <v>173</v>
      </c>
      <c r="D416" s="3">
        <v>50744</v>
      </c>
      <c r="E416" s="3">
        <v>10650</v>
      </c>
      <c r="F416" s="4">
        <v>131.30000000000001</v>
      </c>
      <c r="G416">
        <v>0</v>
      </c>
      <c r="H416" s="5">
        <v>0.97</v>
      </c>
      <c r="K416" t="s">
        <v>22</v>
      </c>
      <c r="L416" t="s">
        <v>23</v>
      </c>
    </row>
    <row r="417" spans="1:12" hidden="1" x14ac:dyDescent="0.2">
      <c r="A417" t="s">
        <v>185</v>
      </c>
      <c r="B417" s="2">
        <v>340503711</v>
      </c>
      <c r="C417" s="2">
        <v>111</v>
      </c>
      <c r="D417" s="3">
        <v>39604</v>
      </c>
      <c r="E417" s="3">
        <v>4024</v>
      </c>
      <c r="F417" s="4">
        <v>198.4</v>
      </c>
      <c r="G417">
        <v>0</v>
      </c>
      <c r="H417" s="5">
        <v>0.99</v>
      </c>
      <c r="K417" t="s">
        <v>22</v>
      </c>
      <c r="L417" t="s">
        <v>23</v>
      </c>
    </row>
    <row r="418" spans="1:12" hidden="1" x14ac:dyDescent="0.2">
      <c r="A418" t="s">
        <v>185</v>
      </c>
      <c r="B418" s="2">
        <v>340504270</v>
      </c>
      <c r="C418" s="2">
        <v>69</v>
      </c>
      <c r="D418" s="3">
        <v>8352</v>
      </c>
      <c r="E418" s="3">
        <v>0</v>
      </c>
      <c r="F418" s="4">
        <v>29.83</v>
      </c>
      <c r="G418">
        <v>0</v>
      </c>
      <c r="H418" s="5">
        <v>0</v>
      </c>
      <c r="K418" t="s">
        <v>22</v>
      </c>
      <c r="L418" t="s">
        <v>23</v>
      </c>
    </row>
    <row r="419" spans="1:12" hidden="1" x14ac:dyDescent="0.2">
      <c r="A419" t="s">
        <v>185</v>
      </c>
      <c r="B419" s="2">
        <v>340504273</v>
      </c>
      <c r="C419" s="2">
        <v>69</v>
      </c>
      <c r="D419" s="3">
        <v>22229</v>
      </c>
      <c r="E419" s="3">
        <v>0</v>
      </c>
      <c r="F419" s="4">
        <v>32.75</v>
      </c>
      <c r="G419">
        <v>0</v>
      </c>
      <c r="H419" s="5">
        <v>0</v>
      </c>
      <c r="K419" t="s">
        <v>22</v>
      </c>
      <c r="L419" t="s">
        <v>23</v>
      </c>
    </row>
    <row r="420" spans="1:12" hidden="1" x14ac:dyDescent="0.2">
      <c r="A420" t="s">
        <v>185</v>
      </c>
      <c r="B420" s="2">
        <v>340505076</v>
      </c>
      <c r="C420" s="2">
        <v>28</v>
      </c>
      <c r="D420" s="3">
        <v>3483</v>
      </c>
      <c r="E420" s="3">
        <v>0</v>
      </c>
      <c r="F420" s="4">
        <v>11.09</v>
      </c>
      <c r="G420">
        <v>0</v>
      </c>
      <c r="H420" s="5">
        <v>0</v>
      </c>
      <c r="K420" t="s">
        <v>22</v>
      </c>
      <c r="L420" t="s">
        <v>23</v>
      </c>
    </row>
    <row r="421" spans="1:12" hidden="1" x14ac:dyDescent="0.2">
      <c r="A421" t="s">
        <v>185</v>
      </c>
      <c r="B421" s="2">
        <v>340512592</v>
      </c>
      <c r="C421" s="2">
        <v>9</v>
      </c>
      <c r="D421" s="3">
        <v>1072</v>
      </c>
      <c r="E421" s="3">
        <v>0</v>
      </c>
      <c r="F421" s="4">
        <v>0.88</v>
      </c>
      <c r="G421">
        <v>0</v>
      </c>
      <c r="H421" s="5">
        <v>0</v>
      </c>
      <c r="K421" t="s">
        <v>22</v>
      </c>
      <c r="L421" t="s">
        <v>23</v>
      </c>
    </row>
    <row r="422" spans="1:12" hidden="1" x14ac:dyDescent="0.2">
      <c r="A422" t="s">
        <v>185</v>
      </c>
      <c r="B422" s="2">
        <v>340517521</v>
      </c>
      <c r="C422" s="2">
        <v>87</v>
      </c>
      <c r="D422" s="3">
        <v>4940</v>
      </c>
      <c r="E422" s="3">
        <v>1460</v>
      </c>
      <c r="F422" s="4">
        <v>32.450000000000003</v>
      </c>
      <c r="G422">
        <v>0</v>
      </c>
      <c r="H422" s="5">
        <v>0.95</v>
      </c>
      <c r="K422" t="s">
        <v>22</v>
      </c>
      <c r="L422" t="s">
        <v>23</v>
      </c>
    </row>
    <row r="423" spans="1:12" hidden="1" x14ac:dyDescent="0.2">
      <c r="A423" t="s">
        <v>185</v>
      </c>
      <c r="B423" s="2">
        <v>340517813</v>
      </c>
      <c r="C423" s="2">
        <v>630</v>
      </c>
      <c r="D423" s="3">
        <v>41880</v>
      </c>
      <c r="E423" s="3">
        <v>8910</v>
      </c>
      <c r="F423" s="4">
        <v>279</v>
      </c>
      <c r="G423">
        <v>0</v>
      </c>
      <c r="H423" s="5">
        <v>0.97</v>
      </c>
      <c r="K423" t="s">
        <v>22</v>
      </c>
      <c r="L423" t="s">
        <v>23</v>
      </c>
    </row>
    <row r="424" spans="1:12" hidden="1" x14ac:dyDescent="0.2">
      <c r="A424" t="s">
        <v>185</v>
      </c>
      <c r="B424" s="2">
        <v>340520782</v>
      </c>
      <c r="C424" s="2">
        <v>111</v>
      </c>
      <c r="D424" s="3">
        <v>18548</v>
      </c>
      <c r="E424" s="3">
        <v>32</v>
      </c>
      <c r="F424" s="4">
        <v>11.12</v>
      </c>
      <c r="G424">
        <v>0</v>
      </c>
      <c r="H424" s="5">
        <v>1</v>
      </c>
      <c r="K424" t="s">
        <v>22</v>
      </c>
      <c r="L424" t="s">
        <v>23</v>
      </c>
    </row>
    <row r="425" spans="1:12" hidden="1" x14ac:dyDescent="0.2">
      <c r="A425" t="s">
        <v>185</v>
      </c>
      <c r="B425" s="2">
        <v>340538286</v>
      </c>
      <c r="C425" s="2">
        <v>55</v>
      </c>
      <c r="D425" s="3">
        <v>16278</v>
      </c>
      <c r="E425" s="3">
        <v>0</v>
      </c>
      <c r="F425" s="4">
        <v>11.48</v>
      </c>
      <c r="G425">
        <v>0</v>
      </c>
      <c r="H425" s="5">
        <v>0</v>
      </c>
      <c r="K425" t="s">
        <v>22</v>
      </c>
      <c r="L425" t="s">
        <v>23</v>
      </c>
    </row>
    <row r="426" spans="1:12" hidden="1" x14ac:dyDescent="0.2">
      <c r="A426" t="s">
        <v>185</v>
      </c>
      <c r="B426" s="2">
        <v>340540092</v>
      </c>
      <c r="C426" s="2">
        <v>87</v>
      </c>
      <c r="D426" s="3">
        <v>3990</v>
      </c>
      <c r="E426" s="3">
        <v>65</v>
      </c>
      <c r="F426" s="4">
        <v>45.8</v>
      </c>
      <c r="G426">
        <v>0</v>
      </c>
      <c r="H426" s="5">
        <v>1</v>
      </c>
      <c r="K426" t="s">
        <v>22</v>
      </c>
      <c r="L426" t="s">
        <v>23</v>
      </c>
    </row>
    <row r="427" spans="1:12" hidden="1" x14ac:dyDescent="0.2">
      <c r="A427" t="s">
        <v>185</v>
      </c>
      <c r="B427" s="2">
        <v>340546539</v>
      </c>
      <c r="C427" s="2">
        <v>173</v>
      </c>
      <c r="D427" s="3">
        <v>3970</v>
      </c>
      <c r="E427" s="3">
        <v>225</v>
      </c>
      <c r="F427" s="4">
        <v>31.75</v>
      </c>
      <c r="G427">
        <v>0</v>
      </c>
      <c r="H427" s="5">
        <v>0.99</v>
      </c>
      <c r="K427" t="s">
        <v>22</v>
      </c>
      <c r="L427" t="s">
        <v>23</v>
      </c>
    </row>
    <row r="428" spans="1:12" hidden="1" x14ac:dyDescent="0.2">
      <c r="A428" t="s">
        <v>185</v>
      </c>
      <c r="B428" s="2">
        <v>340546549</v>
      </c>
      <c r="C428" s="2">
        <v>277</v>
      </c>
      <c r="D428" s="3">
        <v>18810</v>
      </c>
      <c r="E428" s="3">
        <v>0</v>
      </c>
      <c r="F428" s="4">
        <v>95.45</v>
      </c>
      <c r="G428">
        <v>0</v>
      </c>
      <c r="H428" s="5">
        <v>1</v>
      </c>
      <c r="K428" t="s">
        <v>22</v>
      </c>
      <c r="L428" t="s">
        <v>23</v>
      </c>
    </row>
    <row r="429" spans="1:12" hidden="1" x14ac:dyDescent="0.2">
      <c r="A429" t="s">
        <v>185</v>
      </c>
      <c r="B429" s="2">
        <v>340546763</v>
      </c>
      <c r="C429" s="2">
        <v>111</v>
      </c>
      <c r="D429" s="3">
        <v>5845</v>
      </c>
      <c r="E429" s="3">
        <v>260</v>
      </c>
      <c r="F429" s="4">
        <v>54</v>
      </c>
      <c r="G429">
        <v>0</v>
      </c>
      <c r="H429" s="5">
        <v>0.99</v>
      </c>
      <c r="K429" t="s">
        <v>22</v>
      </c>
      <c r="L429" t="s">
        <v>23</v>
      </c>
    </row>
    <row r="430" spans="1:12" hidden="1" x14ac:dyDescent="0.2">
      <c r="A430" t="s">
        <v>185</v>
      </c>
      <c r="B430" s="2">
        <v>340553617</v>
      </c>
      <c r="C430" s="2">
        <v>87</v>
      </c>
      <c r="D430" s="3">
        <v>4590</v>
      </c>
      <c r="E430" s="3">
        <v>1800</v>
      </c>
      <c r="F430" s="4">
        <v>30.5</v>
      </c>
      <c r="G430">
        <v>0</v>
      </c>
      <c r="H430" s="5">
        <v>0.95</v>
      </c>
      <c r="K430" t="s">
        <v>22</v>
      </c>
      <c r="L430" t="s">
        <v>23</v>
      </c>
    </row>
    <row r="431" spans="1:12" hidden="1" x14ac:dyDescent="0.2">
      <c r="A431" t="s">
        <v>185</v>
      </c>
      <c r="B431" s="2">
        <v>340555678</v>
      </c>
      <c r="C431" s="2">
        <v>87</v>
      </c>
      <c r="D431" s="3">
        <v>7215</v>
      </c>
      <c r="E431" s="3">
        <v>905</v>
      </c>
      <c r="F431" s="4">
        <v>57.2</v>
      </c>
      <c r="G431">
        <v>0</v>
      </c>
      <c r="H431" s="5">
        <v>0.99</v>
      </c>
      <c r="K431" t="s">
        <v>22</v>
      </c>
      <c r="L431" t="s">
        <v>23</v>
      </c>
    </row>
    <row r="432" spans="1:12" hidden="1" x14ac:dyDescent="0.2">
      <c r="A432" t="s">
        <v>185</v>
      </c>
      <c r="B432" s="2">
        <v>340555688</v>
      </c>
      <c r="C432" s="2">
        <v>87</v>
      </c>
      <c r="D432" s="3">
        <v>5340</v>
      </c>
      <c r="E432" s="3">
        <v>665</v>
      </c>
      <c r="F432" s="4">
        <v>43.75</v>
      </c>
      <c r="G432">
        <v>0</v>
      </c>
      <c r="H432" s="5">
        <v>0.99</v>
      </c>
      <c r="K432" t="s">
        <v>22</v>
      </c>
      <c r="L432" t="s">
        <v>23</v>
      </c>
    </row>
    <row r="433" spans="1:12" hidden="1" x14ac:dyDescent="0.2">
      <c r="A433" t="s">
        <v>185</v>
      </c>
      <c r="B433" s="2">
        <v>340561089</v>
      </c>
      <c r="C433" s="2">
        <v>173</v>
      </c>
      <c r="D433" s="3">
        <v>4500</v>
      </c>
      <c r="E433" s="3">
        <v>715</v>
      </c>
      <c r="F433" s="4">
        <v>20.95</v>
      </c>
      <c r="G433">
        <v>0</v>
      </c>
      <c r="H433" s="5">
        <v>0.98</v>
      </c>
      <c r="K433" t="s">
        <v>22</v>
      </c>
      <c r="L433" t="s">
        <v>23</v>
      </c>
    </row>
    <row r="434" spans="1:12" hidden="1" x14ac:dyDescent="0.2">
      <c r="A434" t="s">
        <v>185</v>
      </c>
      <c r="B434" s="2">
        <v>340561697</v>
      </c>
      <c r="C434" s="2">
        <v>277</v>
      </c>
      <c r="D434" s="3">
        <v>6700</v>
      </c>
      <c r="E434" s="3">
        <v>1475</v>
      </c>
      <c r="F434" s="4">
        <v>55.2</v>
      </c>
      <c r="G434">
        <v>0</v>
      </c>
      <c r="H434" s="5">
        <v>0.97</v>
      </c>
      <c r="K434" t="s">
        <v>22</v>
      </c>
      <c r="L434" t="s">
        <v>23</v>
      </c>
    </row>
    <row r="435" spans="1:12" hidden="1" x14ac:dyDescent="0.2">
      <c r="A435" t="s">
        <v>185</v>
      </c>
      <c r="B435" s="2">
        <v>340561697</v>
      </c>
      <c r="C435" s="2">
        <v>277</v>
      </c>
      <c r="D435" s="3">
        <v>9470</v>
      </c>
      <c r="E435" s="3">
        <v>1095</v>
      </c>
      <c r="F435" s="4">
        <v>44.95</v>
      </c>
      <c r="G435">
        <v>0</v>
      </c>
      <c r="H435" s="5">
        <v>0.99</v>
      </c>
      <c r="K435" t="s">
        <v>22</v>
      </c>
      <c r="L435" t="s">
        <v>23</v>
      </c>
    </row>
    <row r="436" spans="1:12" hidden="1" x14ac:dyDescent="0.2">
      <c r="A436" t="s">
        <v>185</v>
      </c>
      <c r="B436" s="2">
        <v>340563201</v>
      </c>
      <c r="C436" s="2">
        <v>346</v>
      </c>
      <c r="D436" s="3">
        <v>22165</v>
      </c>
      <c r="E436" s="3">
        <v>1970</v>
      </c>
      <c r="F436" s="4">
        <v>166.2</v>
      </c>
      <c r="G436">
        <v>0</v>
      </c>
      <c r="H436" s="5">
        <v>0.99</v>
      </c>
      <c r="K436" t="s">
        <v>22</v>
      </c>
      <c r="L436" t="s">
        <v>23</v>
      </c>
    </row>
    <row r="437" spans="1:12" hidden="1" x14ac:dyDescent="0.2">
      <c r="A437" t="s">
        <v>185</v>
      </c>
      <c r="B437" s="2">
        <v>345024698</v>
      </c>
      <c r="C437" s="2">
        <v>173</v>
      </c>
      <c r="D437" s="3">
        <v>6990</v>
      </c>
      <c r="E437" s="3">
        <v>0</v>
      </c>
      <c r="F437" s="4">
        <v>52.65</v>
      </c>
      <c r="G437">
        <v>0</v>
      </c>
      <c r="H437" s="5">
        <v>0</v>
      </c>
      <c r="K437" t="s">
        <v>22</v>
      </c>
      <c r="L437" t="s">
        <v>23</v>
      </c>
    </row>
    <row r="438" spans="1:12" hidden="1" x14ac:dyDescent="0.2">
      <c r="A438" t="s">
        <v>185</v>
      </c>
      <c r="B438" s="2">
        <v>345221529</v>
      </c>
      <c r="C438" s="2">
        <v>111</v>
      </c>
      <c r="D438" s="3">
        <v>4570</v>
      </c>
      <c r="E438" s="3">
        <v>590</v>
      </c>
      <c r="F438" s="4">
        <v>35.4</v>
      </c>
      <c r="G438">
        <v>0</v>
      </c>
      <c r="H438" s="5">
        <v>0.99</v>
      </c>
      <c r="K438" t="s">
        <v>22</v>
      </c>
      <c r="L438" t="s">
        <v>23</v>
      </c>
    </row>
    <row r="439" spans="1:12" hidden="1" x14ac:dyDescent="0.2">
      <c r="A439" t="s">
        <v>185</v>
      </c>
      <c r="B439" s="2">
        <v>345221556</v>
      </c>
      <c r="C439" s="2">
        <v>139</v>
      </c>
      <c r="D439" s="3">
        <v>8875</v>
      </c>
      <c r="E439" s="3">
        <v>1105</v>
      </c>
      <c r="F439" s="4">
        <v>59.45</v>
      </c>
      <c r="G439">
        <v>0</v>
      </c>
      <c r="H439" s="5">
        <v>0.99</v>
      </c>
      <c r="K439" t="s">
        <v>22</v>
      </c>
      <c r="L439" t="s">
        <v>23</v>
      </c>
    </row>
    <row r="440" spans="1:12" hidden="1" x14ac:dyDescent="0.2">
      <c r="A440" t="s">
        <v>185</v>
      </c>
      <c r="B440" s="2">
        <v>345221586</v>
      </c>
      <c r="C440" s="2">
        <v>436</v>
      </c>
      <c r="D440" s="3">
        <v>20880</v>
      </c>
      <c r="E440" s="3">
        <v>2260</v>
      </c>
      <c r="F440" s="4">
        <v>189.4</v>
      </c>
      <c r="G440">
        <v>0</v>
      </c>
      <c r="H440" s="5">
        <v>0.99</v>
      </c>
      <c r="K440" t="s">
        <v>22</v>
      </c>
      <c r="L440" t="s">
        <v>23</v>
      </c>
    </row>
    <row r="441" spans="1:12" hidden="1" x14ac:dyDescent="0.2">
      <c r="A441" t="s">
        <v>185</v>
      </c>
      <c r="B441" s="2">
        <v>345239227</v>
      </c>
      <c r="C441" s="2">
        <v>436</v>
      </c>
      <c r="D441" s="3">
        <v>8120</v>
      </c>
      <c r="E441" s="3">
        <v>40</v>
      </c>
      <c r="F441" s="4">
        <v>44.4</v>
      </c>
      <c r="G441">
        <v>0</v>
      </c>
      <c r="H441" s="5">
        <v>1</v>
      </c>
      <c r="K441" t="s">
        <v>22</v>
      </c>
      <c r="L441" t="s">
        <v>23</v>
      </c>
    </row>
    <row r="442" spans="1:12" hidden="1" x14ac:dyDescent="0.2">
      <c r="A442" t="s">
        <v>185</v>
      </c>
      <c r="B442" s="2">
        <v>345539370</v>
      </c>
      <c r="C442" s="2">
        <v>218</v>
      </c>
      <c r="D442" s="3">
        <v>57290</v>
      </c>
      <c r="E442" s="3">
        <v>13090</v>
      </c>
      <c r="F442" s="4">
        <v>156.30000000000001</v>
      </c>
      <c r="G442">
        <v>0</v>
      </c>
      <c r="H442" s="5">
        <v>0.97</v>
      </c>
      <c r="K442" t="s">
        <v>22</v>
      </c>
      <c r="L442" t="s">
        <v>23</v>
      </c>
    </row>
    <row r="443" spans="1:12" hidden="1" x14ac:dyDescent="0.2">
      <c r="A443" t="s">
        <v>185</v>
      </c>
      <c r="B443" s="2">
        <v>345926778</v>
      </c>
      <c r="C443" s="2">
        <v>346</v>
      </c>
      <c r="D443" s="3">
        <v>36910</v>
      </c>
      <c r="E443" s="3">
        <v>2150</v>
      </c>
      <c r="F443" s="4">
        <v>157.30000000000001</v>
      </c>
      <c r="G443">
        <v>0</v>
      </c>
      <c r="H443" s="5">
        <v>0.99</v>
      </c>
      <c r="K443" t="s">
        <v>22</v>
      </c>
      <c r="L443" t="s">
        <v>23</v>
      </c>
    </row>
    <row r="444" spans="1:12" hidden="1" x14ac:dyDescent="0.2">
      <c r="A444" t="s">
        <v>185</v>
      </c>
      <c r="B444" s="2">
        <v>346616657</v>
      </c>
      <c r="C444" s="2">
        <v>554</v>
      </c>
      <c r="D444" s="3">
        <v>8470</v>
      </c>
      <c r="E444" s="3">
        <v>10</v>
      </c>
      <c r="F444" s="4">
        <v>55.3</v>
      </c>
      <c r="G444">
        <v>0</v>
      </c>
      <c r="H444" s="5">
        <v>1</v>
      </c>
      <c r="K444" t="s">
        <v>22</v>
      </c>
      <c r="L444" t="s">
        <v>23</v>
      </c>
    </row>
    <row r="445" spans="1:12" hidden="1" x14ac:dyDescent="0.2">
      <c r="A445" t="s">
        <v>185</v>
      </c>
      <c r="B445" s="2">
        <v>346619699</v>
      </c>
      <c r="C445" s="2">
        <v>277</v>
      </c>
      <c r="D445" s="3">
        <v>41030</v>
      </c>
      <c r="E445" s="3">
        <v>8150</v>
      </c>
      <c r="F445" s="4">
        <v>201.9</v>
      </c>
      <c r="G445">
        <v>0</v>
      </c>
      <c r="H445" s="5">
        <v>0.98</v>
      </c>
      <c r="K445" t="s">
        <v>22</v>
      </c>
      <c r="L445" t="s">
        <v>23</v>
      </c>
    </row>
    <row r="446" spans="1:12" hidden="1" x14ac:dyDescent="0.2">
      <c r="A446" t="s">
        <v>185</v>
      </c>
      <c r="B446" s="2">
        <v>347079898</v>
      </c>
      <c r="C446" s="2">
        <v>630</v>
      </c>
      <c r="D446" s="3">
        <v>18610</v>
      </c>
      <c r="E446" s="3">
        <v>0</v>
      </c>
      <c r="F446" s="4">
        <v>181.6</v>
      </c>
      <c r="G446">
        <v>0</v>
      </c>
      <c r="H446" s="5">
        <v>1</v>
      </c>
      <c r="K446" t="s">
        <v>22</v>
      </c>
      <c r="L446" t="s">
        <v>23</v>
      </c>
    </row>
    <row r="447" spans="1:12" hidden="1" x14ac:dyDescent="0.2">
      <c r="A447" t="s">
        <v>185</v>
      </c>
      <c r="B447" s="2">
        <v>347162674</v>
      </c>
      <c r="C447" s="2">
        <v>111</v>
      </c>
      <c r="D447" s="3">
        <v>2530</v>
      </c>
      <c r="E447" s="3">
        <v>45</v>
      </c>
      <c r="F447" s="4">
        <v>33.200000000000003</v>
      </c>
      <c r="G447">
        <v>0</v>
      </c>
      <c r="H447" s="5">
        <v>1</v>
      </c>
      <c r="K447" t="s">
        <v>22</v>
      </c>
      <c r="L447" t="s">
        <v>23</v>
      </c>
    </row>
    <row r="448" spans="1:12" hidden="1" x14ac:dyDescent="0.2">
      <c r="A448" t="s">
        <v>185</v>
      </c>
      <c r="B448" s="2">
        <v>347263389</v>
      </c>
      <c r="C448" s="2">
        <v>139</v>
      </c>
      <c r="D448" s="3">
        <v>21185</v>
      </c>
      <c r="E448" s="3">
        <v>7825</v>
      </c>
      <c r="F448" s="4">
        <v>59.95</v>
      </c>
      <c r="G448">
        <v>0</v>
      </c>
      <c r="H448" s="5">
        <v>0.93</v>
      </c>
      <c r="K448" t="s">
        <v>22</v>
      </c>
      <c r="L448" t="s">
        <v>23</v>
      </c>
    </row>
    <row r="449" spans="1:12" hidden="1" x14ac:dyDescent="0.2">
      <c r="A449" t="s">
        <v>185</v>
      </c>
      <c r="B449" s="2">
        <v>347366538</v>
      </c>
      <c r="C449" s="2">
        <v>69</v>
      </c>
      <c r="D449" s="3">
        <v>2525</v>
      </c>
      <c r="E449" s="3">
        <v>0</v>
      </c>
      <c r="F449" s="4">
        <v>17.649999999999999</v>
      </c>
      <c r="G449">
        <v>0</v>
      </c>
      <c r="H449" s="5">
        <v>0</v>
      </c>
      <c r="K449" t="s">
        <v>22</v>
      </c>
      <c r="L449" t="s">
        <v>23</v>
      </c>
    </row>
    <row r="450" spans="1:12" hidden="1" x14ac:dyDescent="0.2">
      <c r="A450" t="s">
        <v>185</v>
      </c>
      <c r="B450" s="2">
        <v>347373905</v>
      </c>
      <c r="C450" s="2">
        <v>277</v>
      </c>
      <c r="D450" s="3">
        <v>7548</v>
      </c>
      <c r="E450" s="3">
        <v>0</v>
      </c>
      <c r="F450" s="4">
        <v>56.2</v>
      </c>
      <c r="G450">
        <v>0</v>
      </c>
      <c r="H450" s="5">
        <v>1</v>
      </c>
      <c r="K450" t="s">
        <v>22</v>
      </c>
      <c r="L450" t="s">
        <v>23</v>
      </c>
    </row>
    <row r="451" spans="1:12" hidden="1" x14ac:dyDescent="0.2">
      <c r="A451" t="s">
        <v>185</v>
      </c>
      <c r="B451" s="2">
        <v>347494353</v>
      </c>
      <c r="C451" s="2">
        <v>218</v>
      </c>
      <c r="D451" s="3">
        <v>21015</v>
      </c>
      <c r="E451" s="3">
        <v>0</v>
      </c>
      <c r="F451" s="4">
        <v>100.8</v>
      </c>
      <c r="G451">
        <v>0</v>
      </c>
      <c r="H451" s="5">
        <v>1</v>
      </c>
      <c r="K451" t="s">
        <v>22</v>
      </c>
      <c r="L451" t="s">
        <v>23</v>
      </c>
    </row>
    <row r="452" spans="1:12" hidden="1" x14ac:dyDescent="0.2">
      <c r="A452" t="s">
        <v>185</v>
      </c>
      <c r="B452" s="2">
        <v>347787661</v>
      </c>
      <c r="C452" s="2">
        <v>346</v>
      </c>
      <c r="D452" s="3">
        <v>30660</v>
      </c>
      <c r="E452" s="3">
        <v>5</v>
      </c>
      <c r="F452" s="4">
        <v>80.5</v>
      </c>
      <c r="G452">
        <v>0</v>
      </c>
      <c r="H452" s="5">
        <v>1</v>
      </c>
      <c r="K452" t="s">
        <v>22</v>
      </c>
      <c r="L452" t="s">
        <v>23</v>
      </c>
    </row>
    <row r="453" spans="1:12" hidden="1" x14ac:dyDescent="0.2">
      <c r="A453" t="s">
        <v>186</v>
      </c>
      <c r="B453" s="2">
        <v>340197812</v>
      </c>
      <c r="C453" s="2">
        <v>173</v>
      </c>
      <c r="D453" s="3">
        <v>37430</v>
      </c>
      <c r="E453" s="3">
        <v>5975</v>
      </c>
      <c r="F453" s="4">
        <v>78.900000000000006</v>
      </c>
      <c r="G453">
        <v>0</v>
      </c>
      <c r="H453" s="5">
        <v>0.98</v>
      </c>
      <c r="I453" t="s">
        <v>26</v>
      </c>
      <c r="J453" t="s">
        <v>27</v>
      </c>
      <c r="K453" t="s">
        <v>22</v>
      </c>
      <c r="L453" t="s">
        <v>23</v>
      </c>
    </row>
    <row r="454" spans="1:12" hidden="1" x14ac:dyDescent="0.2">
      <c r="A454" t="s">
        <v>186</v>
      </c>
      <c r="B454" s="2">
        <v>340197812</v>
      </c>
      <c r="C454" s="2">
        <v>173</v>
      </c>
      <c r="D454" s="3">
        <v>22035</v>
      </c>
      <c r="E454" s="3">
        <v>2760</v>
      </c>
      <c r="F454" s="4">
        <v>70.900000000000006</v>
      </c>
      <c r="G454">
        <v>0</v>
      </c>
      <c r="H454" s="5">
        <v>0.99</v>
      </c>
      <c r="I454" t="s">
        <v>26</v>
      </c>
      <c r="J454" t="s">
        <v>27</v>
      </c>
      <c r="K454" t="s">
        <v>22</v>
      </c>
      <c r="L454" t="s">
        <v>23</v>
      </c>
    </row>
    <row r="455" spans="1:12" hidden="1" x14ac:dyDescent="0.2">
      <c r="A455" t="s">
        <v>186</v>
      </c>
      <c r="B455" s="2">
        <v>340233084</v>
      </c>
      <c r="C455" s="2">
        <v>139</v>
      </c>
      <c r="D455" s="3">
        <v>24680</v>
      </c>
      <c r="E455" s="3">
        <v>346</v>
      </c>
      <c r="F455" s="4">
        <v>99.8</v>
      </c>
      <c r="G455">
        <v>0</v>
      </c>
      <c r="H455" s="5">
        <v>1</v>
      </c>
      <c r="K455" t="s">
        <v>22</v>
      </c>
      <c r="L455" t="s">
        <v>23</v>
      </c>
    </row>
    <row r="456" spans="1:12" hidden="1" x14ac:dyDescent="0.2">
      <c r="A456" t="s">
        <v>186</v>
      </c>
      <c r="B456" s="2">
        <v>340233501</v>
      </c>
      <c r="C456" s="2">
        <v>111</v>
      </c>
      <c r="D456" s="3">
        <v>4855</v>
      </c>
      <c r="E456" s="3">
        <v>410</v>
      </c>
      <c r="F456" s="4">
        <v>45.2</v>
      </c>
      <c r="G456">
        <v>0</v>
      </c>
      <c r="H456" s="5">
        <v>0.99</v>
      </c>
      <c r="K456" t="s">
        <v>22</v>
      </c>
      <c r="L456" t="s">
        <v>23</v>
      </c>
    </row>
    <row r="457" spans="1:12" hidden="1" x14ac:dyDescent="0.2">
      <c r="A457" t="s">
        <v>186</v>
      </c>
      <c r="B457" s="2">
        <v>340235004</v>
      </c>
      <c r="C457" s="2">
        <v>28</v>
      </c>
      <c r="D457" s="3">
        <v>14760</v>
      </c>
      <c r="E457" s="3">
        <v>0</v>
      </c>
      <c r="F457" s="4">
        <v>44.03</v>
      </c>
      <c r="G457">
        <v>0</v>
      </c>
      <c r="H457" s="5">
        <v>0</v>
      </c>
      <c r="K457" t="s">
        <v>22</v>
      </c>
      <c r="L457" t="s">
        <v>23</v>
      </c>
    </row>
    <row r="458" spans="1:12" hidden="1" x14ac:dyDescent="0.2">
      <c r="A458" t="s">
        <v>186</v>
      </c>
      <c r="B458" s="2">
        <v>340235779</v>
      </c>
      <c r="C458" s="2">
        <v>44</v>
      </c>
      <c r="D458" s="3">
        <v>16887</v>
      </c>
      <c r="E458" s="3">
        <v>0</v>
      </c>
      <c r="F458" s="4">
        <v>10.51</v>
      </c>
      <c r="G458">
        <v>0</v>
      </c>
      <c r="H458" s="5">
        <v>0</v>
      </c>
      <c r="K458" t="s">
        <v>22</v>
      </c>
      <c r="L458" t="s">
        <v>23</v>
      </c>
    </row>
    <row r="459" spans="1:12" hidden="1" x14ac:dyDescent="0.2">
      <c r="A459" t="s">
        <v>186</v>
      </c>
      <c r="B459" s="2">
        <v>340236916</v>
      </c>
      <c r="C459" s="2">
        <v>17</v>
      </c>
      <c r="D459" s="3">
        <v>4784</v>
      </c>
      <c r="E459" s="3">
        <v>0</v>
      </c>
      <c r="F459" s="4">
        <v>20.38</v>
      </c>
      <c r="G459">
        <v>0</v>
      </c>
      <c r="H459" s="5">
        <v>0</v>
      </c>
      <c r="K459" t="s">
        <v>22</v>
      </c>
      <c r="L459" t="s">
        <v>23</v>
      </c>
    </row>
    <row r="460" spans="1:12" hidden="1" x14ac:dyDescent="0.2">
      <c r="A460" t="s">
        <v>186</v>
      </c>
      <c r="B460" s="2">
        <v>340249597</v>
      </c>
      <c r="C460" s="2">
        <v>44</v>
      </c>
      <c r="D460" s="3">
        <v>8280</v>
      </c>
      <c r="E460" s="3">
        <v>0</v>
      </c>
      <c r="F460" s="4">
        <v>35.590000000000003</v>
      </c>
      <c r="G460">
        <v>0</v>
      </c>
      <c r="H460" s="5">
        <v>0</v>
      </c>
      <c r="K460" t="s">
        <v>22</v>
      </c>
      <c r="L460" t="s">
        <v>23</v>
      </c>
    </row>
    <row r="461" spans="1:12" hidden="1" x14ac:dyDescent="0.2">
      <c r="A461" t="s">
        <v>186</v>
      </c>
      <c r="B461" s="2">
        <v>340253969</v>
      </c>
      <c r="C461" s="2">
        <v>44</v>
      </c>
      <c r="D461" s="3">
        <v>8141</v>
      </c>
      <c r="E461" s="3">
        <v>0</v>
      </c>
      <c r="F461" s="4">
        <v>36.74</v>
      </c>
      <c r="G461">
        <v>0</v>
      </c>
      <c r="H461" s="5">
        <v>0</v>
      </c>
      <c r="K461" t="s">
        <v>22</v>
      </c>
      <c r="L461" t="s">
        <v>23</v>
      </c>
    </row>
    <row r="462" spans="1:12" hidden="1" x14ac:dyDescent="0.2">
      <c r="A462" t="s">
        <v>186</v>
      </c>
      <c r="B462" s="2">
        <v>340264267</v>
      </c>
      <c r="C462" s="2">
        <v>17</v>
      </c>
      <c r="D462" s="3">
        <v>3154</v>
      </c>
      <c r="E462" s="3">
        <v>0</v>
      </c>
      <c r="F462" s="4">
        <v>12.09</v>
      </c>
      <c r="G462">
        <v>0</v>
      </c>
      <c r="H462" s="5">
        <v>0</v>
      </c>
      <c r="K462" t="s">
        <v>22</v>
      </c>
      <c r="L462" t="s">
        <v>23</v>
      </c>
    </row>
    <row r="463" spans="1:12" hidden="1" x14ac:dyDescent="0.2">
      <c r="A463" t="s">
        <v>186</v>
      </c>
      <c r="B463" s="2">
        <v>340268048</v>
      </c>
      <c r="C463" s="2">
        <v>277</v>
      </c>
      <c r="D463" s="3">
        <v>24048</v>
      </c>
      <c r="E463" s="3">
        <v>4104</v>
      </c>
      <c r="F463" s="4">
        <v>132.91999999999999</v>
      </c>
      <c r="G463">
        <v>0</v>
      </c>
      <c r="H463" s="5">
        <v>0.98</v>
      </c>
      <c r="K463" t="s">
        <v>22</v>
      </c>
      <c r="L463" t="s">
        <v>23</v>
      </c>
    </row>
    <row r="464" spans="1:12" hidden="1" x14ac:dyDescent="0.2">
      <c r="A464" t="s">
        <v>186</v>
      </c>
      <c r="B464" s="2">
        <v>340268048</v>
      </c>
      <c r="C464" s="2">
        <v>277</v>
      </c>
      <c r="D464" s="3">
        <v>17008</v>
      </c>
      <c r="E464" s="3">
        <v>1500</v>
      </c>
      <c r="F464" s="4">
        <v>99.2</v>
      </c>
      <c r="G464">
        <v>0</v>
      </c>
      <c r="H464" s="5">
        <v>0.99</v>
      </c>
      <c r="K464" t="s">
        <v>22</v>
      </c>
      <c r="L464" t="s">
        <v>23</v>
      </c>
    </row>
    <row r="465" spans="1:12" hidden="1" x14ac:dyDescent="0.2">
      <c r="A465" t="s">
        <v>186</v>
      </c>
      <c r="B465" s="2">
        <v>340272398</v>
      </c>
      <c r="C465" s="2">
        <v>6</v>
      </c>
      <c r="D465" s="3">
        <v>8158</v>
      </c>
      <c r="E465" s="3">
        <v>0</v>
      </c>
      <c r="F465" s="4">
        <v>19.34</v>
      </c>
      <c r="G465">
        <v>0</v>
      </c>
      <c r="H465" s="5">
        <v>0</v>
      </c>
      <c r="K465" t="s">
        <v>22</v>
      </c>
      <c r="L465" t="s">
        <v>23</v>
      </c>
    </row>
    <row r="466" spans="1:12" hidden="1" x14ac:dyDescent="0.2">
      <c r="A466" t="s">
        <v>186</v>
      </c>
      <c r="B466" s="2">
        <v>340279896</v>
      </c>
      <c r="C466" s="2">
        <v>17</v>
      </c>
      <c r="D466" s="3">
        <v>12426</v>
      </c>
      <c r="E466" s="3">
        <v>0</v>
      </c>
      <c r="F466" s="4">
        <v>24.86</v>
      </c>
      <c r="G466">
        <v>0</v>
      </c>
      <c r="H466" s="5">
        <v>0</v>
      </c>
      <c r="K466" t="s">
        <v>22</v>
      </c>
      <c r="L466" t="s">
        <v>23</v>
      </c>
    </row>
    <row r="467" spans="1:12" hidden="1" x14ac:dyDescent="0.2">
      <c r="A467" t="s">
        <v>186</v>
      </c>
      <c r="B467" s="2">
        <v>340281861</v>
      </c>
      <c r="C467" s="2">
        <v>17</v>
      </c>
      <c r="D467" s="3">
        <v>5222</v>
      </c>
      <c r="E467" s="3">
        <v>0</v>
      </c>
      <c r="F467" s="4">
        <v>14.39</v>
      </c>
      <c r="G467">
        <v>0</v>
      </c>
      <c r="H467" s="5">
        <v>0</v>
      </c>
      <c r="K467" t="s">
        <v>22</v>
      </c>
      <c r="L467" t="s">
        <v>23</v>
      </c>
    </row>
    <row r="468" spans="1:12" hidden="1" x14ac:dyDescent="0.2">
      <c r="A468" t="s">
        <v>186</v>
      </c>
      <c r="B468" s="2">
        <v>340281861</v>
      </c>
      <c r="C468" s="2">
        <v>17</v>
      </c>
      <c r="D468" s="3">
        <v>5222</v>
      </c>
      <c r="E468" s="3">
        <v>0</v>
      </c>
      <c r="F468" s="4">
        <v>14.39</v>
      </c>
      <c r="G468">
        <v>0</v>
      </c>
      <c r="H468" s="5">
        <v>0</v>
      </c>
      <c r="K468" t="s">
        <v>22</v>
      </c>
      <c r="L468" t="s">
        <v>23</v>
      </c>
    </row>
    <row r="469" spans="1:12" hidden="1" x14ac:dyDescent="0.2">
      <c r="A469" t="s">
        <v>186</v>
      </c>
      <c r="B469" s="2">
        <v>340285649</v>
      </c>
      <c r="C469" s="2">
        <v>6</v>
      </c>
      <c r="D469" s="3">
        <v>1537</v>
      </c>
      <c r="E469" s="3">
        <v>0</v>
      </c>
      <c r="F469" s="4">
        <v>6.9</v>
      </c>
      <c r="G469">
        <v>0</v>
      </c>
      <c r="H469" s="5">
        <v>0</v>
      </c>
      <c r="K469" t="s">
        <v>22</v>
      </c>
      <c r="L469" t="s">
        <v>23</v>
      </c>
    </row>
    <row r="470" spans="1:12" hidden="1" x14ac:dyDescent="0.2">
      <c r="A470" t="s">
        <v>186</v>
      </c>
      <c r="B470" s="2">
        <v>340285649</v>
      </c>
      <c r="C470" s="2">
        <v>17</v>
      </c>
      <c r="D470" s="3">
        <v>1537</v>
      </c>
      <c r="E470" s="3">
        <v>0</v>
      </c>
      <c r="F470" s="4">
        <v>6.9</v>
      </c>
      <c r="G470">
        <v>0</v>
      </c>
      <c r="H470" s="5">
        <v>0</v>
      </c>
      <c r="K470" t="s">
        <v>22</v>
      </c>
      <c r="L470" t="s">
        <v>23</v>
      </c>
    </row>
    <row r="471" spans="1:12" hidden="1" x14ac:dyDescent="0.2">
      <c r="A471" t="s">
        <v>186</v>
      </c>
      <c r="B471" s="2">
        <v>340289198</v>
      </c>
      <c r="C471" s="2">
        <v>17</v>
      </c>
      <c r="D471" s="3">
        <v>21313</v>
      </c>
      <c r="E471" s="3">
        <v>0</v>
      </c>
      <c r="F471" s="4">
        <v>19.86</v>
      </c>
      <c r="G471">
        <v>0</v>
      </c>
      <c r="H471" s="5">
        <v>0</v>
      </c>
      <c r="K471" t="s">
        <v>22</v>
      </c>
      <c r="L471" t="s">
        <v>23</v>
      </c>
    </row>
    <row r="472" spans="1:12" hidden="1" x14ac:dyDescent="0.2">
      <c r="A472" t="s">
        <v>186</v>
      </c>
      <c r="B472" s="2">
        <v>340289198</v>
      </c>
      <c r="C472" s="2">
        <v>17</v>
      </c>
      <c r="D472" s="3">
        <v>21313</v>
      </c>
      <c r="E472" s="3">
        <v>0</v>
      </c>
      <c r="F472" s="4">
        <v>19.86</v>
      </c>
      <c r="G472">
        <v>0</v>
      </c>
      <c r="H472" s="5">
        <v>0</v>
      </c>
      <c r="K472" t="s">
        <v>22</v>
      </c>
      <c r="L472" t="s">
        <v>23</v>
      </c>
    </row>
    <row r="473" spans="1:12" hidden="1" x14ac:dyDescent="0.2">
      <c r="A473" t="s">
        <v>186</v>
      </c>
      <c r="B473" s="2">
        <v>340290671</v>
      </c>
      <c r="C473" s="2">
        <v>630</v>
      </c>
      <c r="D473" s="3">
        <v>45180</v>
      </c>
      <c r="E473" s="3">
        <v>330</v>
      </c>
      <c r="F473" s="4">
        <v>261.8</v>
      </c>
      <c r="G473">
        <v>0</v>
      </c>
      <c r="H473" s="5">
        <v>1</v>
      </c>
      <c r="K473" t="s">
        <v>22</v>
      </c>
      <c r="L473" t="s">
        <v>23</v>
      </c>
    </row>
    <row r="474" spans="1:12" hidden="1" x14ac:dyDescent="0.2">
      <c r="A474" t="s">
        <v>186</v>
      </c>
      <c r="B474" s="2">
        <v>340292173</v>
      </c>
      <c r="C474" s="2">
        <v>17</v>
      </c>
      <c r="D474" s="3">
        <v>9821</v>
      </c>
      <c r="E474" s="3">
        <v>0</v>
      </c>
      <c r="F474" s="4">
        <v>18.03</v>
      </c>
      <c r="G474">
        <v>0</v>
      </c>
      <c r="H474" s="5">
        <v>0</v>
      </c>
      <c r="I474" t="s">
        <v>54</v>
      </c>
      <c r="J474" t="s">
        <v>17</v>
      </c>
      <c r="K474" t="s">
        <v>22</v>
      </c>
      <c r="L474" t="s">
        <v>23</v>
      </c>
    </row>
    <row r="475" spans="1:12" hidden="1" x14ac:dyDescent="0.2">
      <c r="A475" t="s">
        <v>186</v>
      </c>
      <c r="B475" s="2">
        <v>340297458</v>
      </c>
      <c r="C475" s="2">
        <v>173</v>
      </c>
      <c r="D475" s="3">
        <v>55265</v>
      </c>
      <c r="E475" s="3">
        <v>7300</v>
      </c>
      <c r="F475" s="4">
        <v>145.15</v>
      </c>
      <c r="G475">
        <v>0</v>
      </c>
      <c r="H475" s="5">
        <v>0.99</v>
      </c>
      <c r="K475" t="s">
        <v>22</v>
      </c>
      <c r="L475" t="s">
        <v>23</v>
      </c>
    </row>
    <row r="476" spans="1:12" hidden="1" x14ac:dyDescent="0.2">
      <c r="A476" t="s">
        <v>186</v>
      </c>
      <c r="B476" s="2">
        <v>340300298</v>
      </c>
      <c r="C476" s="2">
        <v>630</v>
      </c>
      <c r="D476" s="3">
        <v>27150</v>
      </c>
      <c r="E476" s="3">
        <v>2450</v>
      </c>
      <c r="F476" s="4">
        <v>217.4</v>
      </c>
      <c r="G476">
        <v>0</v>
      </c>
      <c r="H476" s="5">
        <v>0.99</v>
      </c>
      <c r="K476" t="s">
        <v>22</v>
      </c>
      <c r="L476" t="s">
        <v>23</v>
      </c>
    </row>
    <row r="477" spans="1:12" hidden="1" x14ac:dyDescent="0.2">
      <c r="A477" t="s">
        <v>186</v>
      </c>
      <c r="B477" s="2">
        <v>340315447</v>
      </c>
      <c r="C477" s="2">
        <v>55</v>
      </c>
      <c r="D477" s="3">
        <v>18914</v>
      </c>
      <c r="E477" s="3">
        <v>0</v>
      </c>
      <c r="F477" s="4">
        <v>58.43</v>
      </c>
      <c r="G477">
        <v>0</v>
      </c>
      <c r="H477" s="5">
        <v>0</v>
      </c>
      <c r="K477" t="s">
        <v>22</v>
      </c>
      <c r="L477" t="s">
        <v>23</v>
      </c>
    </row>
    <row r="478" spans="1:12" hidden="1" x14ac:dyDescent="0.2">
      <c r="A478" t="s">
        <v>186</v>
      </c>
      <c r="B478" s="2">
        <v>340316576</v>
      </c>
      <c r="C478" s="2">
        <v>17</v>
      </c>
      <c r="D478" s="3">
        <v>2868</v>
      </c>
      <c r="E478" s="3">
        <v>0</v>
      </c>
      <c r="F478" s="4">
        <v>7.79</v>
      </c>
      <c r="G478">
        <v>0</v>
      </c>
      <c r="H478" s="5">
        <v>0</v>
      </c>
      <c r="K478" t="s">
        <v>22</v>
      </c>
      <c r="L478" t="s">
        <v>23</v>
      </c>
    </row>
    <row r="479" spans="1:12" hidden="1" x14ac:dyDescent="0.2">
      <c r="A479" t="s">
        <v>186</v>
      </c>
      <c r="B479" s="2">
        <v>340316576</v>
      </c>
      <c r="C479" s="2">
        <v>44</v>
      </c>
      <c r="D479" s="3">
        <v>2868</v>
      </c>
      <c r="E479" s="3">
        <v>0</v>
      </c>
      <c r="F479" s="4">
        <v>7.79</v>
      </c>
      <c r="G479">
        <v>0</v>
      </c>
      <c r="H479" s="5">
        <v>0</v>
      </c>
      <c r="K479" t="s">
        <v>22</v>
      </c>
      <c r="L479" t="s">
        <v>23</v>
      </c>
    </row>
    <row r="480" spans="1:12" hidden="1" x14ac:dyDescent="0.2">
      <c r="A480" t="s">
        <v>186</v>
      </c>
      <c r="B480" s="2">
        <v>340330132</v>
      </c>
      <c r="C480" s="2">
        <v>55</v>
      </c>
      <c r="D480" s="3">
        <v>19627</v>
      </c>
      <c r="E480" s="3">
        <v>0</v>
      </c>
      <c r="F480" s="4">
        <v>25.69</v>
      </c>
      <c r="G480">
        <v>0</v>
      </c>
      <c r="H480" s="5">
        <v>0</v>
      </c>
      <c r="K480" t="s">
        <v>22</v>
      </c>
      <c r="L480" t="s">
        <v>23</v>
      </c>
    </row>
    <row r="481" spans="1:12" hidden="1" x14ac:dyDescent="0.2">
      <c r="A481" t="s">
        <v>186</v>
      </c>
      <c r="B481" s="2">
        <v>340397749</v>
      </c>
      <c r="C481" s="2">
        <v>6</v>
      </c>
      <c r="D481" s="3">
        <v>1024</v>
      </c>
      <c r="E481" s="3">
        <v>0</v>
      </c>
      <c r="F481" s="4">
        <v>0.71</v>
      </c>
      <c r="G481">
        <v>0</v>
      </c>
      <c r="H481" s="5">
        <v>0</v>
      </c>
      <c r="K481" t="s">
        <v>22</v>
      </c>
      <c r="L481" t="s">
        <v>23</v>
      </c>
    </row>
    <row r="482" spans="1:12" hidden="1" x14ac:dyDescent="0.2">
      <c r="A482" t="s">
        <v>186</v>
      </c>
      <c r="B482" s="2">
        <v>340400969</v>
      </c>
      <c r="C482" s="2">
        <v>173</v>
      </c>
      <c r="D482" s="3">
        <v>32230</v>
      </c>
      <c r="E482" s="3">
        <v>11045</v>
      </c>
      <c r="F482" s="4">
        <v>76.650000000000006</v>
      </c>
      <c r="G482">
        <v>0</v>
      </c>
      <c r="H482" s="5">
        <v>0.94</v>
      </c>
      <c r="K482" t="s">
        <v>22</v>
      </c>
      <c r="L482" t="s">
        <v>23</v>
      </c>
    </row>
    <row r="483" spans="1:12" hidden="1" x14ac:dyDescent="0.2">
      <c r="A483" t="s">
        <v>186</v>
      </c>
      <c r="B483" s="2">
        <v>340410678</v>
      </c>
      <c r="C483" s="2">
        <v>17</v>
      </c>
      <c r="D483" s="3">
        <v>7427</v>
      </c>
      <c r="E483" s="3">
        <v>0</v>
      </c>
      <c r="F483" s="4">
        <v>21.93</v>
      </c>
      <c r="G483">
        <v>0</v>
      </c>
      <c r="H483" s="5">
        <v>0</v>
      </c>
      <c r="K483" t="s">
        <v>22</v>
      </c>
      <c r="L483" t="s">
        <v>23</v>
      </c>
    </row>
    <row r="484" spans="1:12" hidden="1" x14ac:dyDescent="0.2">
      <c r="A484" t="s">
        <v>186</v>
      </c>
      <c r="B484" s="2">
        <v>340412724</v>
      </c>
      <c r="C484" s="2">
        <v>17</v>
      </c>
      <c r="D484" s="3">
        <v>9877</v>
      </c>
      <c r="E484" s="3">
        <v>0</v>
      </c>
      <c r="F484" s="4">
        <v>32.270000000000003</v>
      </c>
      <c r="G484">
        <v>0</v>
      </c>
      <c r="H484" s="5">
        <v>0</v>
      </c>
      <c r="K484" t="s">
        <v>22</v>
      </c>
      <c r="L484" t="s">
        <v>23</v>
      </c>
    </row>
    <row r="485" spans="1:12" hidden="1" x14ac:dyDescent="0.2">
      <c r="A485" t="s">
        <v>186</v>
      </c>
      <c r="B485" s="2">
        <v>340412724</v>
      </c>
      <c r="C485" s="2">
        <v>17</v>
      </c>
      <c r="D485" s="3">
        <v>9877</v>
      </c>
      <c r="E485" s="3">
        <v>0</v>
      </c>
      <c r="F485" s="4">
        <v>32.270000000000003</v>
      </c>
      <c r="G485">
        <v>0</v>
      </c>
      <c r="H485" s="5">
        <v>0</v>
      </c>
      <c r="K485" t="s">
        <v>22</v>
      </c>
      <c r="L485" t="s">
        <v>23</v>
      </c>
    </row>
    <row r="486" spans="1:12" hidden="1" x14ac:dyDescent="0.2">
      <c r="A486" t="s">
        <v>186</v>
      </c>
      <c r="B486" s="2">
        <v>340416240</v>
      </c>
      <c r="C486" s="2">
        <v>17</v>
      </c>
      <c r="D486" s="3">
        <v>9373</v>
      </c>
      <c r="E486" s="3">
        <v>0</v>
      </c>
      <c r="F486" s="4">
        <v>15.89</v>
      </c>
      <c r="G486">
        <v>0</v>
      </c>
      <c r="H486" s="5">
        <v>0</v>
      </c>
      <c r="K486" t="s">
        <v>22</v>
      </c>
      <c r="L486" t="s">
        <v>23</v>
      </c>
    </row>
    <row r="487" spans="1:12" hidden="1" x14ac:dyDescent="0.2">
      <c r="A487" t="s">
        <v>186</v>
      </c>
      <c r="B487" s="2">
        <v>340423200</v>
      </c>
      <c r="C487" s="2">
        <v>111</v>
      </c>
      <c r="D487" s="3">
        <v>9446</v>
      </c>
      <c r="E487" s="3">
        <v>1326</v>
      </c>
      <c r="F487" s="4">
        <v>34.979999999999997</v>
      </c>
      <c r="G487">
        <v>0</v>
      </c>
      <c r="H487" s="5">
        <v>0.99</v>
      </c>
      <c r="K487" t="s">
        <v>22</v>
      </c>
      <c r="L487" t="s">
        <v>23</v>
      </c>
    </row>
    <row r="488" spans="1:12" hidden="1" x14ac:dyDescent="0.2">
      <c r="A488" t="s">
        <v>186</v>
      </c>
      <c r="B488" s="2">
        <v>340432855</v>
      </c>
      <c r="C488" s="2">
        <v>44</v>
      </c>
      <c r="D488" s="3">
        <v>21601</v>
      </c>
      <c r="E488" s="3">
        <v>0</v>
      </c>
      <c r="F488" s="4">
        <v>3.83</v>
      </c>
      <c r="G488">
        <v>0</v>
      </c>
      <c r="H488" s="5">
        <v>0</v>
      </c>
      <c r="K488" t="s">
        <v>22</v>
      </c>
      <c r="L488" t="s">
        <v>23</v>
      </c>
    </row>
    <row r="489" spans="1:12" hidden="1" x14ac:dyDescent="0.2">
      <c r="A489" t="s">
        <v>186</v>
      </c>
      <c r="B489" s="2">
        <v>340432855</v>
      </c>
      <c r="C489" s="2">
        <v>24</v>
      </c>
      <c r="D489" s="3">
        <v>21601</v>
      </c>
      <c r="E489" s="3">
        <v>0</v>
      </c>
      <c r="F489" s="4">
        <v>3.83</v>
      </c>
      <c r="G489">
        <v>0</v>
      </c>
      <c r="H489" s="5">
        <v>0</v>
      </c>
      <c r="K489" t="s">
        <v>22</v>
      </c>
      <c r="L489" t="s">
        <v>23</v>
      </c>
    </row>
    <row r="490" spans="1:12" hidden="1" x14ac:dyDescent="0.2">
      <c r="A490" t="s">
        <v>186</v>
      </c>
      <c r="B490" s="2">
        <v>340441752</v>
      </c>
      <c r="C490" s="2">
        <v>17</v>
      </c>
      <c r="D490" s="3">
        <v>4234</v>
      </c>
      <c r="E490" s="3">
        <v>0</v>
      </c>
      <c r="F490" s="4">
        <v>19.53</v>
      </c>
      <c r="G490">
        <v>0</v>
      </c>
      <c r="H490" s="5">
        <v>0</v>
      </c>
      <c r="K490" t="s">
        <v>22</v>
      </c>
      <c r="L490" t="s">
        <v>23</v>
      </c>
    </row>
    <row r="491" spans="1:12" hidden="1" x14ac:dyDescent="0.2">
      <c r="A491" t="s">
        <v>186</v>
      </c>
      <c r="B491" s="2">
        <v>340445144</v>
      </c>
      <c r="C491" s="2">
        <v>44</v>
      </c>
      <c r="D491" s="3">
        <v>6797</v>
      </c>
      <c r="E491" s="3">
        <v>0</v>
      </c>
      <c r="F491" s="4">
        <v>11.14</v>
      </c>
      <c r="G491">
        <v>0</v>
      </c>
      <c r="H491" s="5">
        <v>0</v>
      </c>
      <c r="K491" t="s">
        <v>22</v>
      </c>
      <c r="L491" t="s">
        <v>23</v>
      </c>
    </row>
    <row r="492" spans="1:12" hidden="1" x14ac:dyDescent="0.2">
      <c r="A492" t="s">
        <v>186</v>
      </c>
      <c r="B492" s="2">
        <v>340448106</v>
      </c>
      <c r="C492" s="2">
        <v>55</v>
      </c>
      <c r="D492" s="3">
        <v>10965</v>
      </c>
      <c r="E492" s="3">
        <v>0</v>
      </c>
      <c r="F492" s="4">
        <v>50.01</v>
      </c>
      <c r="G492">
        <v>0</v>
      </c>
      <c r="H492" s="5">
        <v>0</v>
      </c>
      <c r="K492" t="s">
        <v>22</v>
      </c>
      <c r="L492" t="s">
        <v>23</v>
      </c>
    </row>
    <row r="493" spans="1:12" hidden="1" x14ac:dyDescent="0.2">
      <c r="A493" t="s">
        <v>186</v>
      </c>
      <c r="B493" s="2">
        <v>340449381</v>
      </c>
      <c r="C493" s="2">
        <v>55</v>
      </c>
      <c r="D493" s="3">
        <v>37803</v>
      </c>
      <c r="E493" s="3">
        <v>0</v>
      </c>
      <c r="F493" s="4">
        <v>50.95</v>
      </c>
      <c r="G493">
        <v>0</v>
      </c>
      <c r="H493" s="5">
        <v>0</v>
      </c>
      <c r="K493" t="s">
        <v>22</v>
      </c>
      <c r="L493" t="s">
        <v>23</v>
      </c>
    </row>
    <row r="494" spans="1:12" hidden="1" x14ac:dyDescent="0.2">
      <c r="A494" t="s">
        <v>186</v>
      </c>
      <c r="B494" s="2">
        <v>340452832</v>
      </c>
      <c r="C494" s="2">
        <v>28</v>
      </c>
      <c r="D494" s="3">
        <v>14070</v>
      </c>
      <c r="E494" s="3">
        <v>0</v>
      </c>
      <c r="F494" s="4">
        <v>23.09</v>
      </c>
      <c r="G494">
        <v>0</v>
      </c>
      <c r="H494" s="5">
        <v>0</v>
      </c>
      <c r="K494" t="s">
        <v>22</v>
      </c>
      <c r="L494" t="s">
        <v>23</v>
      </c>
    </row>
    <row r="495" spans="1:12" hidden="1" x14ac:dyDescent="0.2">
      <c r="A495" t="s">
        <v>186</v>
      </c>
      <c r="B495" s="2">
        <v>340453512</v>
      </c>
      <c r="C495" s="2">
        <v>139</v>
      </c>
      <c r="D495" s="3">
        <v>22834</v>
      </c>
      <c r="E495" s="3">
        <v>4718</v>
      </c>
      <c r="F495" s="4">
        <v>121.8</v>
      </c>
      <c r="G495">
        <v>0</v>
      </c>
      <c r="H495" s="5">
        <v>0.97</v>
      </c>
      <c r="K495" t="s">
        <v>22</v>
      </c>
      <c r="L495" t="s">
        <v>23</v>
      </c>
    </row>
    <row r="496" spans="1:12" hidden="1" x14ac:dyDescent="0.2">
      <c r="A496" t="s">
        <v>186</v>
      </c>
      <c r="B496" s="2">
        <v>340453512</v>
      </c>
      <c r="C496" s="2">
        <v>139</v>
      </c>
      <c r="D496" s="3">
        <v>18024</v>
      </c>
      <c r="E496" s="3">
        <v>3170</v>
      </c>
      <c r="F496" s="4">
        <v>92.68</v>
      </c>
      <c r="G496">
        <v>0</v>
      </c>
      <c r="H496" s="5">
        <v>0.98</v>
      </c>
      <c r="K496" t="s">
        <v>22</v>
      </c>
      <c r="L496" t="s">
        <v>23</v>
      </c>
    </row>
    <row r="497" spans="1:12" hidden="1" x14ac:dyDescent="0.2">
      <c r="A497" t="s">
        <v>186</v>
      </c>
      <c r="B497" s="2">
        <v>340454036</v>
      </c>
      <c r="C497" s="2">
        <v>218</v>
      </c>
      <c r="D497" s="3">
        <v>52820</v>
      </c>
      <c r="E497" s="3">
        <v>18930</v>
      </c>
      <c r="F497" s="4">
        <v>115.4</v>
      </c>
      <c r="G497">
        <v>0</v>
      </c>
      <c r="H497" s="5">
        <v>0.94</v>
      </c>
      <c r="K497" t="s">
        <v>22</v>
      </c>
      <c r="L497" t="s">
        <v>23</v>
      </c>
    </row>
    <row r="498" spans="1:12" hidden="1" x14ac:dyDescent="0.2">
      <c r="A498" t="s">
        <v>186</v>
      </c>
      <c r="B498" s="2">
        <v>340454987</v>
      </c>
      <c r="C498" s="2">
        <v>111</v>
      </c>
      <c r="D498" s="3">
        <v>5980</v>
      </c>
      <c r="E498" s="3">
        <v>28</v>
      </c>
      <c r="F498" s="4">
        <v>59.58</v>
      </c>
      <c r="G498">
        <v>0</v>
      </c>
      <c r="H498" s="5">
        <v>1</v>
      </c>
      <c r="K498" t="s">
        <v>22</v>
      </c>
      <c r="L498" t="s">
        <v>23</v>
      </c>
    </row>
    <row r="499" spans="1:12" hidden="1" x14ac:dyDescent="0.2">
      <c r="A499" t="s">
        <v>186</v>
      </c>
      <c r="B499" s="2">
        <v>340467669</v>
      </c>
      <c r="C499" s="2">
        <v>55</v>
      </c>
      <c r="D499" s="3">
        <v>7321</v>
      </c>
      <c r="E499" s="3">
        <v>0</v>
      </c>
      <c r="F499" s="4">
        <v>11.79</v>
      </c>
      <c r="G499">
        <v>0</v>
      </c>
      <c r="H499" s="5">
        <v>0</v>
      </c>
      <c r="K499" t="s">
        <v>22</v>
      </c>
      <c r="L499" t="s">
        <v>23</v>
      </c>
    </row>
    <row r="500" spans="1:12" hidden="1" x14ac:dyDescent="0.2">
      <c r="A500" t="s">
        <v>186</v>
      </c>
      <c r="B500" s="2">
        <v>340468808</v>
      </c>
      <c r="C500" s="2">
        <v>55</v>
      </c>
      <c r="D500" s="3">
        <v>23972</v>
      </c>
      <c r="E500" s="3">
        <v>0</v>
      </c>
      <c r="F500" s="4">
        <v>36.28</v>
      </c>
      <c r="G500">
        <v>0</v>
      </c>
      <c r="H500" s="5">
        <v>0</v>
      </c>
      <c r="K500" t="s">
        <v>22</v>
      </c>
      <c r="L500" t="s">
        <v>23</v>
      </c>
    </row>
    <row r="501" spans="1:12" hidden="1" x14ac:dyDescent="0.2">
      <c r="A501" t="s">
        <v>186</v>
      </c>
      <c r="B501" s="2">
        <v>340469213</v>
      </c>
      <c r="C501" s="2">
        <v>28</v>
      </c>
      <c r="D501" s="3">
        <v>15449</v>
      </c>
      <c r="E501" s="3">
        <v>0</v>
      </c>
      <c r="F501" s="4">
        <v>24.14</v>
      </c>
      <c r="G501">
        <v>0</v>
      </c>
      <c r="H501" s="5">
        <v>0</v>
      </c>
      <c r="K501" t="s">
        <v>22</v>
      </c>
      <c r="L501" t="s">
        <v>23</v>
      </c>
    </row>
    <row r="502" spans="1:12" hidden="1" x14ac:dyDescent="0.2">
      <c r="A502" t="s">
        <v>186</v>
      </c>
      <c r="B502" s="2">
        <v>340470725</v>
      </c>
      <c r="C502" s="2">
        <v>44</v>
      </c>
      <c r="D502" s="3">
        <v>8606</v>
      </c>
      <c r="E502" s="3">
        <v>0</v>
      </c>
      <c r="F502" s="4">
        <v>25.56</v>
      </c>
      <c r="G502">
        <v>0</v>
      </c>
      <c r="H502" s="5">
        <v>0</v>
      </c>
      <c r="K502" t="s">
        <v>22</v>
      </c>
      <c r="L502" t="s">
        <v>23</v>
      </c>
    </row>
    <row r="503" spans="1:12" hidden="1" x14ac:dyDescent="0.2">
      <c r="A503" t="s">
        <v>186</v>
      </c>
      <c r="B503" s="2">
        <v>340475561</v>
      </c>
      <c r="C503" s="2">
        <v>44</v>
      </c>
      <c r="D503" s="3">
        <v>5618</v>
      </c>
      <c r="E503" s="3">
        <v>0</v>
      </c>
      <c r="F503" s="4">
        <v>8.7899999999999991</v>
      </c>
      <c r="G503">
        <v>0</v>
      </c>
      <c r="H503" s="5">
        <v>0</v>
      </c>
      <c r="K503" t="s">
        <v>22</v>
      </c>
      <c r="L503" t="s">
        <v>23</v>
      </c>
    </row>
    <row r="504" spans="1:12" hidden="1" x14ac:dyDescent="0.2">
      <c r="A504" t="s">
        <v>186</v>
      </c>
      <c r="B504" s="2">
        <v>340475854</v>
      </c>
      <c r="C504" s="2">
        <v>28</v>
      </c>
      <c r="D504" s="3">
        <v>15721</v>
      </c>
      <c r="E504" s="3">
        <v>0</v>
      </c>
      <c r="F504" s="4">
        <v>17.600000000000001</v>
      </c>
      <c r="G504">
        <v>0</v>
      </c>
      <c r="H504" s="5">
        <v>0</v>
      </c>
      <c r="K504" t="s">
        <v>22</v>
      </c>
      <c r="L504" t="s">
        <v>23</v>
      </c>
    </row>
    <row r="505" spans="1:12" hidden="1" x14ac:dyDescent="0.2">
      <c r="A505" t="s">
        <v>186</v>
      </c>
      <c r="B505" s="2">
        <v>340476086</v>
      </c>
      <c r="C505" s="2">
        <v>55</v>
      </c>
      <c r="D505" s="3">
        <v>4116</v>
      </c>
      <c r="E505" s="3">
        <v>0</v>
      </c>
      <c r="F505" s="4">
        <v>6.48</v>
      </c>
      <c r="G505">
        <v>0</v>
      </c>
      <c r="H505" s="5">
        <v>0</v>
      </c>
      <c r="K505" t="s">
        <v>22</v>
      </c>
      <c r="L505" t="s">
        <v>23</v>
      </c>
    </row>
    <row r="506" spans="1:12" hidden="1" x14ac:dyDescent="0.2">
      <c r="A506" t="s">
        <v>186</v>
      </c>
      <c r="B506" s="2">
        <v>340476435</v>
      </c>
      <c r="C506" s="2">
        <v>55</v>
      </c>
      <c r="D506" s="3">
        <v>8484</v>
      </c>
      <c r="E506" s="3">
        <v>0</v>
      </c>
      <c r="F506" s="4">
        <v>29.1</v>
      </c>
      <c r="G506">
        <v>0</v>
      </c>
      <c r="H506" s="5">
        <v>0</v>
      </c>
      <c r="K506" t="s">
        <v>22</v>
      </c>
      <c r="L506" t="s">
        <v>23</v>
      </c>
    </row>
    <row r="507" spans="1:12" hidden="1" x14ac:dyDescent="0.2">
      <c r="A507" t="s">
        <v>186</v>
      </c>
      <c r="B507" s="2">
        <v>340477773</v>
      </c>
      <c r="C507" s="2">
        <v>87</v>
      </c>
      <c r="D507" s="3">
        <v>10145</v>
      </c>
      <c r="E507" s="3">
        <v>45</v>
      </c>
      <c r="F507" s="4">
        <v>34.4</v>
      </c>
      <c r="G507">
        <v>0</v>
      </c>
      <c r="H507" s="5">
        <v>1</v>
      </c>
      <c r="K507" t="s">
        <v>22</v>
      </c>
      <c r="L507" t="s">
        <v>23</v>
      </c>
    </row>
    <row r="508" spans="1:12" hidden="1" x14ac:dyDescent="0.2">
      <c r="A508" t="s">
        <v>186</v>
      </c>
      <c r="B508" s="2">
        <v>340478671</v>
      </c>
      <c r="C508" s="2">
        <v>28</v>
      </c>
      <c r="D508" s="3">
        <v>6177</v>
      </c>
      <c r="E508" s="3">
        <v>0</v>
      </c>
      <c r="F508" s="4">
        <v>25.55</v>
      </c>
      <c r="G508">
        <v>0</v>
      </c>
      <c r="H508" s="5">
        <v>0</v>
      </c>
      <c r="K508" t="s">
        <v>22</v>
      </c>
      <c r="L508" t="s">
        <v>23</v>
      </c>
    </row>
    <row r="509" spans="1:12" hidden="1" x14ac:dyDescent="0.2">
      <c r="A509" t="s">
        <v>186</v>
      </c>
      <c r="B509" s="2">
        <v>340478996</v>
      </c>
      <c r="C509" s="2">
        <v>55</v>
      </c>
      <c r="D509" s="3">
        <v>13084</v>
      </c>
      <c r="E509" s="3">
        <v>0</v>
      </c>
      <c r="F509" s="4">
        <v>11.9</v>
      </c>
      <c r="G509">
        <v>0</v>
      </c>
      <c r="H509" s="5">
        <v>0</v>
      </c>
      <c r="K509" t="s">
        <v>22</v>
      </c>
      <c r="L509" t="s">
        <v>23</v>
      </c>
    </row>
    <row r="510" spans="1:12" hidden="1" x14ac:dyDescent="0.2">
      <c r="A510" t="s">
        <v>186</v>
      </c>
      <c r="B510" s="2">
        <v>340478996</v>
      </c>
      <c r="C510" s="2">
        <v>44</v>
      </c>
      <c r="D510" s="3">
        <v>13084</v>
      </c>
      <c r="E510" s="3">
        <v>0</v>
      </c>
      <c r="F510" s="4">
        <v>11.9</v>
      </c>
      <c r="G510">
        <v>0</v>
      </c>
      <c r="H510" s="5">
        <v>0</v>
      </c>
      <c r="K510" t="s">
        <v>22</v>
      </c>
      <c r="L510" t="s">
        <v>23</v>
      </c>
    </row>
    <row r="511" spans="1:12" hidden="1" x14ac:dyDescent="0.2">
      <c r="A511" t="s">
        <v>186</v>
      </c>
      <c r="B511" s="2">
        <v>340479532</v>
      </c>
      <c r="C511" s="2">
        <v>44</v>
      </c>
      <c r="D511" s="3">
        <v>17139</v>
      </c>
      <c r="E511" s="3">
        <v>0</v>
      </c>
      <c r="F511" s="4">
        <v>27.47</v>
      </c>
      <c r="G511">
        <v>0</v>
      </c>
      <c r="H511" s="5">
        <v>0</v>
      </c>
      <c r="K511" t="s">
        <v>22</v>
      </c>
      <c r="L511" t="s">
        <v>23</v>
      </c>
    </row>
    <row r="512" spans="1:12" hidden="1" x14ac:dyDescent="0.2">
      <c r="A512" t="s">
        <v>186</v>
      </c>
      <c r="B512" s="2">
        <v>340481069</v>
      </c>
      <c r="C512" s="2">
        <v>28</v>
      </c>
      <c r="D512" s="3">
        <v>9292</v>
      </c>
      <c r="E512" s="3">
        <v>0</v>
      </c>
      <c r="F512" s="4">
        <v>29.54</v>
      </c>
      <c r="G512">
        <v>0</v>
      </c>
      <c r="H512" s="5">
        <v>0</v>
      </c>
      <c r="K512" t="s">
        <v>22</v>
      </c>
      <c r="L512" t="s">
        <v>23</v>
      </c>
    </row>
    <row r="513" spans="1:12" hidden="1" x14ac:dyDescent="0.2">
      <c r="A513" t="s">
        <v>186</v>
      </c>
      <c r="B513" s="2">
        <v>340481106</v>
      </c>
      <c r="C513" s="2">
        <v>6</v>
      </c>
      <c r="D513" s="3">
        <v>1397</v>
      </c>
      <c r="E513" s="3">
        <v>0</v>
      </c>
      <c r="F513" s="4">
        <v>1</v>
      </c>
      <c r="G513">
        <v>0</v>
      </c>
      <c r="H513" s="5">
        <v>0</v>
      </c>
      <c r="K513" t="s">
        <v>22</v>
      </c>
      <c r="L513" t="s">
        <v>23</v>
      </c>
    </row>
    <row r="514" spans="1:12" hidden="1" x14ac:dyDescent="0.2">
      <c r="A514" t="s">
        <v>186</v>
      </c>
      <c r="B514" s="2">
        <v>340481145</v>
      </c>
      <c r="C514" s="2">
        <v>111</v>
      </c>
      <c r="D514" s="3">
        <v>73030</v>
      </c>
      <c r="E514" s="3">
        <v>13880</v>
      </c>
      <c r="F514" s="4">
        <v>114.16</v>
      </c>
      <c r="G514">
        <v>0</v>
      </c>
      <c r="H514" s="5">
        <v>0.98</v>
      </c>
      <c r="K514" t="s">
        <v>22</v>
      </c>
      <c r="L514" t="s">
        <v>23</v>
      </c>
    </row>
    <row r="515" spans="1:12" hidden="1" x14ac:dyDescent="0.2">
      <c r="A515" t="s">
        <v>186</v>
      </c>
      <c r="B515" s="2">
        <v>340481145</v>
      </c>
      <c r="C515" s="2">
        <v>111</v>
      </c>
      <c r="D515" s="3">
        <v>73030</v>
      </c>
      <c r="E515" s="3">
        <v>13880</v>
      </c>
      <c r="F515" s="4">
        <v>114.16</v>
      </c>
      <c r="G515">
        <v>0</v>
      </c>
      <c r="H515" s="5">
        <v>0.98</v>
      </c>
      <c r="K515" t="s">
        <v>22</v>
      </c>
      <c r="L515" t="s">
        <v>23</v>
      </c>
    </row>
    <row r="516" spans="1:12" hidden="1" x14ac:dyDescent="0.2">
      <c r="A516" t="s">
        <v>186</v>
      </c>
      <c r="B516" s="2">
        <v>340481145</v>
      </c>
      <c r="C516" s="2">
        <v>139</v>
      </c>
      <c r="D516" s="3">
        <v>73030</v>
      </c>
      <c r="E516" s="3">
        <v>13880</v>
      </c>
      <c r="F516" s="4">
        <v>114.16</v>
      </c>
      <c r="G516">
        <v>0</v>
      </c>
      <c r="H516" s="5">
        <v>0.98</v>
      </c>
      <c r="K516" t="s">
        <v>22</v>
      </c>
      <c r="L516" t="s">
        <v>23</v>
      </c>
    </row>
    <row r="517" spans="1:12" hidden="1" x14ac:dyDescent="0.2">
      <c r="A517" t="s">
        <v>186</v>
      </c>
      <c r="B517" s="2">
        <v>340481176</v>
      </c>
      <c r="C517" s="2">
        <v>55</v>
      </c>
      <c r="D517" s="3">
        <v>18776</v>
      </c>
      <c r="E517" s="3">
        <v>0</v>
      </c>
      <c r="F517" s="4">
        <v>27.26</v>
      </c>
      <c r="G517">
        <v>0</v>
      </c>
      <c r="H517" s="5">
        <v>0</v>
      </c>
      <c r="K517" t="s">
        <v>22</v>
      </c>
      <c r="L517" t="s">
        <v>23</v>
      </c>
    </row>
    <row r="518" spans="1:12" hidden="1" x14ac:dyDescent="0.2">
      <c r="A518" t="s">
        <v>186</v>
      </c>
      <c r="B518" s="2">
        <v>340482249</v>
      </c>
      <c r="C518" s="2">
        <v>55</v>
      </c>
      <c r="D518" s="3">
        <v>15143</v>
      </c>
      <c r="E518" s="3">
        <v>0</v>
      </c>
      <c r="F518" s="4">
        <v>25.13</v>
      </c>
      <c r="G518">
        <v>0</v>
      </c>
      <c r="H518" s="5">
        <v>0</v>
      </c>
      <c r="K518" t="s">
        <v>22</v>
      </c>
      <c r="L518" t="s">
        <v>23</v>
      </c>
    </row>
    <row r="519" spans="1:12" hidden="1" x14ac:dyDescent="0.2">
      <c r="A519" t="s">
        <v>186</v>
      </c>
      <c r="B519" s="2">
        <v>340482800</v>
      </c>
      <c r="C519" s="2">
        <v>55</v>
      </c>
      <c r="D519" s="3">
        <v>21620</v>
      </c>
      <c r="E519" s="3">
        <v>0</v>
      </c>
      <c r="F519" s="4">
        <v>31.68</v>
      </c>
      <c r="G519">
        <v>0</v>
      </c>
      <c r="H519" s="5">
        <v>0</v>
      </c>
      <c r="K519" t="s">
        <v>22</v>
      </c>
      <c r="L519" t="s">
        <v>23</v>
      </c>
    </row>
    <row r="520" spans="1:12" hidden="1" x14ac:dyDescent="0.2">
      <c r="A520" t="s">
        <v>186</v>
      </c>
      <c r="B520" s="2">
        <v>340482853</v>
      </c>
      <c r="C520" s="2">
        <v>69</v>
      </c>
      <c r="D520" s="3">
        <v>11979</v>
      </c>
      <c r="E520" s="3">
        <v>0</v>
      </c>
      <c r="F520" s="4">
        <v>38.53</v>
      </c>
      <c r="G520">
        <v>0</v>
      </c>
      <c r="H520" s="5">
        <v>0</v>
      </c>
      <c r="K520" t="s">
        <v>22</v>
      </c>
      <c r="L520" t="s">
        <v>23</v>
      </c>
    </row>
    <row r="521" spans="1:12" hidden="1" x14ac:dyDescent="0.2">
      <c r="A521" t="s">
        <v>186</v>
      </c>
      <c r="B521" s="2">
        <v>340483894</v>
      </c>
      <c r="C521" s="2">
        <v>6</v>
      </c>
      <c r="D521" s="3">
        <v>735</v>
      </c>
      <c r="E521" s="3">
        <v>0</v>
      </c>
      <c r="F521" s="4">
        <v>0.76</v>
      </c>
      <c r="G521">
        <v>0</v>
      </c>
      <c r="H521" s="5">
        <v>0</v>
      </c>
      <c r="K521" t="s">
        <v>22</v>
      </c>
      <c r="L521" t="s">
        <v>23</v>
      </c>
    </row>
    <row r="522" spans="1:12" hidden="1" x14ac:dyDescent="0.2">
      <c r="A522" t="s">
        <v>186</v>
      </c>
      <c r="B522" s="2">
        <v>340484294</v>
      </c>
      <c r="C522" s="2">
        <v>6</v>
      </c>
      <c r="D522" s="3">
        <v>1587</v>
      </c>
      <c r="E522" s="3">
        <v>0</v>
      </c>
      <c r="F522" s="4">
        <v>1.64</v>
      </c>
      <c r="G522">
        <v>0</v>
      </c>
      <c r="H522" s="5">
        <v>0</v>
      </c>
      <c r="K522" t="s">
        <v>22</v>
      </c>
      <c r="L522" t="s">
        <v>23</v>
      </c>
    </row>
    <row r="523" spans="1:12" hidden="1" x14ac:dyDescent="0.2">
      <c r="A523" t="s">
        <v>186</v>
      </c>
      <c r="B523" s="2">
        <v>340485073</v>
      </c>
      <c r="C523" s="2">
        <v>346</v>
      </c>
      <c r="D523" s="3">
        <v>23585</v>
      </c>
      <c r="E523" s="3">
        <v>7015</v>
      </c>
      <c r="F523" s="4">
        <v>184.7</v>
      </c>
      <c r="G523">
        <v>0</v>
      </c>
      <c r="H523" s="5">
        <v>0.95</v>
      </c>
      <c r="K523" t="s">
        <v>22</v>
      </c>
      <c r="L523" t="s">
        <v>23</v>
      </c>
    </row>
    <row r="524" spans="1:12" hidden="1" x14ac:dyDescent="0.2">
      <c r="A524" t="s">
        <v>186</v>
      </c>
      <c r="B524" s="2">
        <v>340485116</v>
      </c>
      <c r="C524" s="2">
        <v>218</v>
      </c>
      <c r="D524" s="3">
        <v>5788</v>
      </c>
      <c r="E524" s="3">
        <v>1668</v>
      </c>
      <c r="F524" s="4">
        <v>74.52</v>
      </c>
      <c r="G524">
        <v>0</v>
      </c>
      <c r="H524" s="5">
        <v>0.96</v>
      </c>
      <c r="K524" t="s">
        <v>22</v>
      </c>
      <c r="L524" t="s">
        <v>23</v>
      </c>
    </row>
    <row r="525" spans="1:12" hidden="1" x14ac:dyDescent="0.2">
      <c r="A525" t="s">
        <v>186</v>
      </c>
      <c r="B525" s="2">
        <v>340485116</v>
      </c>
      <c r="C525" s="2">
        <v>218</v>
      </c>
      <c r="D525" s="3">
        <v>5124</v>
      </c>
      <c r="E525" s="3">
        <v>1268</v>
      </c>
      <c r="F525" s="4">
        <v>58.96</v>
      </c>
      <c r="G525">
        <v>0</v>
      </c>
      <c r="H525" s="5">
        <v>0.98</v>
      </c>
      <c r="K525" t="s">
        <v>22</v>
      </c>
      <c r="L525" t="s">
        <v>23</v>
      </c>
    </row>
    <row r="526" spans="1:12" hidden="1" x14ac:dyDescent="0.2">
      <c r="A526" t="s">
        <v>186</v>
      </c>
      <c r="B526" s="2">
        <v>340485613</v>
      </c>
      <c r="C526" s="2">
        <v>28</v>
      </c>
      <c r="D526" s="3">
        <v>12320</v>
      </c>
      <c r="E526" s="3">
        <v>0</v>
      </c>
      <c r="F526" s="4">
        <v>23.26</v>
      </c>
      <c r="G526">
        <v>0</v>
      </c>
      <c r="H526" s="5">
        <v>0</v>
      </c>
      <c r="K526" t="s">
        <v>22</v>
      </c>
      <c r="L526" t="s">
        <v>23</v>
      </c>
    </row>
    <row r="527" spans="1:12" hidden="1" x14ac:dyDescent="0.2">
      <c r="A527" t="s">
        <v>186</v>
      </c>
      <c r="B527" s="2">
        <v>340488439</v>
      </c>
      <c r="C527" s="2">
        <v>55</v>
      </c>
      <c r="D527" s="3">
        <v>14773</v>
      </c>
      <c r="E527" s="3">
        <v>0</v>
      </c>
      <c r="F527" s="4">
        <v>19.350000000000001</v>
      </c>
      <c r="G527">
        <v>0</v>
      </c>
      <c r="H527" s="5">
        <v>0</v>
      </c>
      <c r="K527" t="s">
        <v>22</v>
      </c>
      <c r="L527" t="s">
        <v>23</v>
      </c>
    </row>
    <row r="528" spans="1:12" hidden="1" x14ac:dyDescent="0.2">
      <c r="A528" t="s">
        <v>186</v>
      </c>
      <c r="B528" s="2">
        <v>340488855</v>
      </c>
      <c r="C528" s="2">
        <v>218</v>
      </c>
      <c r="D528" s="3">
        <v>40004</v>
      </c>
      <c r="E528" s="3">
        <v>3776</v>
      </c>
      <c r="F528" s="4">
        <v>179.28</v>
      </c>
      <c r="G528">
        <v>0</v>
      </c>
      <c r="H528" s="5">
        <v>0.99</v>
      </c>
      <c r="K528" t="s">
        <v>22</v>
      </c>
      <c r="L528" t="s">
        <v>23</v>
      </c>
    </row>
    <row r="529" spans="1:12" hidden="1" x14ac:dyDescent="0.2">
      <c r="A529" t="s">
        <v>186</v>
      </c>
      <c r="B529" s="2">
        <v>340491845</v>
      </c>
      <c r="C529" s="2">
        <v>436</v>
      </c>
      <c r="D529" s="3">
        <v>39642</v>
      </c>
      <c r="E529" s="3">
        <v>3684</v>
      </c>
      <c r="F529" s="4">
        <v>269.16000000000003</v>
      </c>
      <c r="G529">
        <v>0</v>
      </c>
      <c r="H529" s="5">
        <v>1</v>
      </c>
      <c r="K529" t="s">
        <v>22</v>
      </c>
      <c r="L529" t="s">
        <v>23</v>
      </c>
    </row>
    <row r="530" spans="1:12" hidden="1" x14ac:dyDescent="0.2">
      <c r="A530" t="s">
        <v>186</v>
      </c>
      <c r="B530" s="2">
        <v>340492491</v>
      </c>
      <c r="C530" s="2">
        <v>44</v>
      </c>
      <c r="D530" s="3">
        <v>6111</v>
      </c>
      <c r="E530" s="3">
        <v>0</v>
      </c>
      <c r="F530" s="4">
        <v>45.11</v>
      </c>
      <c r="G530">
        <v>0</v>
      </c>
      <c r="H530" s="5">
        <v>0</v>
      </c>
      <c r="K530" t="s">
        <v>22</v>
      </c>
      <c r="L530" t="s">
        <v>23</v>
      </c>
    </row>
    <row r="531" spans="1:12" hidden="1" x14ac:dyDescent="0.2">
      <c r="A531" t="s">
        <v>186</v>
      </c>
      <c r="B531" s="2">
        <v>340492892</v>
      </c>
      <c r="C531" s="2">
        <v>55</v>
      </c>
      <c r="D531" s="3">
        <v>6938</v>
      </c>
      <c r="E531" s="3">
        <v>0</v>
      </c>
      <c r="F531" s="4">
        <v>30.85</v>
      </c>
      <c r="G531">
        <v>0</v>
      </c>
      <c r="H531" s="5">
        <v>0</v>
      </c>
      <c r="K531" t="s">
        <v>22</v>
      </c>
      <c r="L531" t="s">
        <v>23</v>
      </c>
    </row>
    <row r="532" spans="1:12" hidden="1" x14ac:dyDescent="0.2">
      <c r="A532" t="s">
        <v>186</v>
      </c>
      <c r="B532" s="2">
        <v>340493399</v>
      </c>
      <c r="C532" s="2">
        <v>173</v>
      </c>
      <c r="D532" s="3">
        <v>5508</v>
      </c>
      <c r="E532" s="3">
        <v>1820</v>
      </c>
      <c r="F532" s="4">
        <v>29.2</v>
      </c>
      <c r="G532">
        <v>0</v>
      </c>
      <c r="H532" s="5">
        <v>0.98</v>
      </c>
      <c r="K532" t="s">
        <v>22</v>
      </c>
      <c r="L532" t="s">
        <v>23</v>
      </c>
    </row>
    <row r="533" spans="1:12" hidden="1" x14ac:dyDescent="0.2">
      <c r="A533" t="s">
        <v>186</v>
      </c>
      <c r="B533" s="2">
        <v>340494743</v>
      </c>
      <c r="C533" s="2">
        <v>44</v>
      </c>
      <c r="D533" s="3">
        <v>24014</v>
      </c>
      <c r="E533" s="3">
        <v>0</v>
      </c>
      <c r="F533" s="4">
        <v>41.89</v>
      </c>
      <c r="G533">
        <v>0</v>
      </c>
      <c r="H533" s="5">
        <v>0</v>
      </c>
      <c r="K533" t="s">
        <v>22</v>
      </c>
      <c r="L533" t="s">
        <v>23</v>
      </c>
    </row>
    <row r="534" spans="1:12" hidden="1" x14ac:dyDescent="0.2">
      <c r="A534" t="s">
        <v>186</v>
      </c>
      <c r="B534" s="2">
        <v>340494917</v>
      </c>
      <c r="C534" s="2">
        <v>87</v>
      </c>
      <c r="D534" s="3">
        <v>8175</v>
      </c>
      <c r="E534" s="3">
        <v>1910</v>
      </c>
      <c r="F534" s="4">
        <v>24.85</v>
      </c>
      <c r="G534">
        <v>0</v>
      </c>
      <c r="H534" s="5">
        <v>0.97</v>
      </c>
      <c r="K534" t="s">
        <v>22</v>
      </c>
      <c r="L534" t="s">
        <v>23</v>
      </c>
    </row>
    <row r="535" spans="1:12" hidden="1" x14ac:dyDescent="0.2">
      <c r="A535" t="s">
        <v>186</v>
      </c>
      <c r="B535" s="2">
        <v>340494937</v>
      </c>
      <c r="C535" s="2">
        <v>28</v>
      </c>
      <c r="D535" s="3">
        <v>1046</v>
      </c>
      <c r="E535" s="3">
        <v>0</v>
      </c>
      <c r="F535" s="4">
        <v>1.94</v>
      </c>
      <c r="G535">
        <v>0</v>
      </c>
      <c r="H535" s="5">
        <v>0</v>
      </c>
      <c r="K535" t="s">
        <v>22</v>
      </c>
      <c r="L535" t="s">
        <v>23</v>
      </c>
    </row>
    <row r="536" spans="1:12" hidden="1" x14ac:dyDescent="0.2">
      <c r="A536" t="s">
        <v>186</v>
      </c>
      <c r="B536" s="2">
        <v>340495337</v>
      </c>
      <c r="C536" s="2">
        <v>87</v>
      </c>
      <c r="D536" s="3">
        <v>8335</v>
      </c>
      <c r="E536" s="3">
        <v>1770</v>
      </c>
      <c r="F536" s="4">
        <v>31.05</v>
      </c>
      <c r="G536">
        <v>0</v>
      </c>
      <c r="H536" s="5">
        <v>0.97</v>
      </c>
      <c r="K536" t="s">
        <v>22</v>
      </c>
      <c r="L536" t="s">
        <v>23</v>
      </c>
    </row>
    <row r="537" spans="1:12" hidden="1" x14ac:dyDescent="0.2">
      <c r="A537" t="s">
        <v>186</v>
      </c>
      <c r="B537" s="2">
        <v>340495811</v>
      </c>
      <c r="C537" s="2">
        <v>28</v>
      </c>
      <c r="D537" s="3">
        <v>10582</v>
      </c>
      <c r="E537" s="3">
        <v>0</v>
      </c>
      <c r="F537" s="4">
        <v>21.91</v>
      </c>
      <c r="G537">
        <v>0</v>
      </c>
      <c r="H537" s="5">
        <v>0</v>
      </c>
      <c r="K537" t="s">
        <v>22</v>
      </c>
      <c r="L537" t="s">
        <v>23</v>
      </c>
    </row>
    <row r="538" spans="1:12" hidden="1" x14ac:dyDescent="0.2">
      <c r="A538" t="s">
        <v>186</v>
      </c>
      <c r="B538" s="2">
        <v>340498825</v>
      </c>
      <c r="C538" s="2">
        <v>630</v>
      </c>
      <c r="D538" s="3">
        <v>85660</v>
      </c>
      <c r="E538" s="3">
        <v>2040</v>
      </c>
      <c r="F538" s="4">
        <v>356.6</v>
      </c>
      <c r="G538">
        <v>0</v>
      </c>
      <c r="H538" s="5">
        <v>1</v>
      </c>
      <c r="K538" t="s">
        <v>22</v>
      </c>
      <c r="L538" t="s">
        <v>23</v>
      </c>
    </row>
    <row r="539" spans="1:12" hidden="1" x14ac:dyDescent="0.2">
      <c r="A539" t="s">
        <v>186</v>
      </c>
      <c r="B539" s="2">
        <v>340499272</v>
      </c>
      <c r="C539" s="2">
        <v>55</v>
      </c>
      <c r="D539" s="3">
        <v>30535</v>
      </c>
      <c r="E539" s="3">
        <v>0</v>
      </c>
      <c r="F539" s="4">
        <v>45.4</v>
      </c>
      <c r="G539">
        <v>0</v>
      </c>
      <c r="H539" s="5">
        <v>0</v>
      </c>
      <c r="K539" t="s">
        <v>22</v>
      </c>
      <c r="L539" t="s">
        <v>23</v>
      </c>
    </row>
    <row r="540" spans="1:12" hidden="1" x14ac:dyDescent="0.2">
      <c r="A540" t="s">
        <v>186</v>
      </c>
      <c r="B540" s="2">
        <v>340501486</v>
      </c>
      <c r="C540" s="2">
        <v>44</v>
      </c>
      <c r="D540" s="3">
        <v>5325</v>
      </c>
      <c r="E540" s="3">
        <v>0</v>
      </c>
      <c r="F540" s="4">
        <v>14.54</v>
      </c>
      <c r="G540">
        <v>0</v>
      </c>
      <c r="H540" s="5">
        <v>0</v>
      </c>
      <c r="K540" t="s">
        <v>22</v>
      </c>
      <c r="L540" t="s">
        <v>23</v>
      </c>
    </row>
    <row r="541" spans="1:12" hidden="1" x14ac:dyDescent="0.2">
      <c r="A541" t="s">
        <v>186</v>
      </c>
      <c r="B541" s="2">
        <v>340501590</v>
      </c>
      <c r="C541" s="2">
        <v>44</v>
      </c>
      <c r="D541" s="3">
        <v>23933</v>
      </c>
      <c r="E541" s="3">
        <v>0</v>
      </c>
      <c r="F541" s="4">
        <v>37.630000000000003</v>
      </c>
      <c r="G541">
        <v>0</v>
      </c>
      <c r="H541" s="5">
        <v>0</v>
      </c>
      <c r="K541" t="s">
        <v>22</v>
      </c>
      <c r="L541" t="s">
        <v>23</v>
      </c>
    </row>
    <row r="542" spans="1:12" hidden="1" x14ac:dyDescent="0.2">
      <c r="A542" t="s">
        <v>186</v>
      </c>
      <c r="B542" s="2">
        <v>340502274</v>
      </c>
      <c r="C542" s="2">
        <v>218</v>
      </c>
      <c r="D542" s="3">
        <v>20859</v>
      </c>
      <c r="E542" s="3">
        <v>6195</v>
      </c>
      <c r="F542" s="4">
        <v>105.75</v>
      </c>
      <c r="G542">
        <v>0</v>
      </c>
      <c r="H542" s="5">
        <v>0.95</v>
      </c>
      <c r="K542" t="s">
        <v>22</v>
      </c>
      <c r="L542" t="s">
        <v>23</v>
      </c>
    </row>
    <row r="543" spans="1:12" hidden="1" x14ac:dyDescent="0.2">
      <c r="A543" t="s">
        <v>186</v>
      </c>
      <c r="B543" s="2">
        <v>340502274</v>
      </c>
      <c r="C543" s="2">
        <v>218</v>
      </c>
      <c r="D543" s="3">
        <v>17325</v>
      </c>
      <c r="E543" s="3">
        <v>4791</v>
      </c>
      <c r="F543" s="4">
        <v>114.75</v>
      </c>
      <c r="G543">
        <v>0</v>
      </c>
      <c r="H543" s="5">
        <v>0.96</v>
      </c>
      <c r="K543" t="s">
        <v>22</v>
      </c>
      <c r="L543" t="s">
        <v>23</v>
      </c>
    </row>
    <row r="544" spans="1:12" hidden="1" x14ac:dyDescent="0.2">
      <c r="A544" t="s">
        <v>186</v>
      </c>
      <c r="B544" s="2">
        <v>340502293</v>
      </c>
      <c r="C544" s="2">
        <v>28</v>
      </c>
      <c r="D544" s="3">
        <v>55742</v>
      </c>
      <c r="E544" s="3">
        <v>10540</v>
      </c>
      <c r="F544" s="4">
        <v>133.4</v>
      </c>
      <c r="G544">
        <v>0</v>
      </c>
      <c r="H544" s="5">
        <v>0.98</v>
      </c>
      <c r="K544" t="s">
        <v>22</v>
      </c>
      <c r="L544" t="s">
        <v>23</v>
      </c>
    </row>
    <row r="545" spans="1:12" hidden="1" x14ac:dyDescent="0.2">
      <c r="A545" t="s">
        <v>186</v>
      </c>
      <c r="B545" s="2">
        <v>340502293</v>
      </c>
      <c r="C545" s="2">
        <v>173</v>
      </c>
      <c r="D545" s="3">
        <v>55742</v>
      </c>
      <c r="E545" s="3">
        <v>10540</v>
      </c>
      <c r="F545" s="4">
        <v>133.4</v>
      </c>
      <c r="G545">
        <v>0</v>
      </c>
      <c r="H545" s="5">
        <v>0.98</v>
      </c>
      <c r="K545" t="s">
        <v>22</v>
      </c>
      <c r="L545" t="s">
        <v>23</v>
      </c>
    </row>
    <row r="546" spans="1:12" hidden="1" x14ac:dyDescent="0.2">
      <c r="A546" t="s">
        <v>186</v>
      </c>
      <c r="B546" s="2">
        <v>340502428</v>
      </c>
      <c r="C546" s="2">
        <v>55</v>
      </c>
      <c r="D546" s="3">
        <v>1853</v>
      </c>
      <c r="E546" s="3">
        <v>0</v>
      </c>
      <c r="F546" s="4">
        <v>2.38</v>
      </c>
      <c r="G546">
        <v>0</v>
      </c>
      <c r="H546" s="5">
        <v>0</v>
      </c>
      <c r="K546" t="s">
        <v>22</v>
      </c>
      <c r="L546" t="s">
        <v>23</v>
      </c>
    </row>
    <row r="547" spans="1:12" hidden="1" x14ac:dyDescent="0.2">
      <c r="A547" t="s">
        <v>186</v>
      </c>
      <c r="B547" s="2">
        <v>340503140</v>
      </c>
      <c r="C547" s="2">
        <v>55</v>
      </c>
      <c r="D547" s="3">
        <v>12539</v>
      </c>
      <c r="E547" s="3">
        <v>0</v>
      </c>
      <c r="F547" s="4">
        <v>32.69</v>
      </c>
      <c r="G547">
        <v>0</v>
      </c>
      <c r="H547" s="5">
        <v>0</v>
      </c>
      <c r="K547" t="s">
        <v>22</v>
      </c>
      <c r="L547" t="s">
        <v>23</v>
      </c>
    </row>
    <row r="548" spans="1:12" hidden="1" x14ac:dyDescent="0.2">
      <c r="A548" t="s">
        <v>186</v>
      </c>
      <c r="B548" s="2">
        <v>340503711</v>
      </c>
      <c r="C548" s="2">
        <v>111</v>
      </c>
      <c r="D548" s="3">
        <v>48300</v>
      </c>
      <c r="E548" s="3">
        <v>4248</v>
      </c>
      <c r="F548" s="4">
        <v>205.72</v>
      </c>
      <c r="G548">
        <v>0</v>
      </c>
      <c r="H548" s="5">
        <v>0.99</v>
      </c>
      <c r="K548" t="s">
        <v>22</v>
      </c>
      <c r="L548" t="s">
        <v>23</v>
      </c>
    </row>
    <row r="549" spans="1:12" hidden="1" x14ac:dyDescent="0.2">
      <c r="A549" t="s">
        <v>186</v>
      </c>
      <c r="B549" s="2">
        <v>340504270</v>
      </c>
      <c r="C549" s="2">
        <v>69</v>
      </c>
      <c r="D549" s="3">
        <v>10410</v>
      </c>
      <c r="E549" s="3">
        <v>0</v>
      </c>
      <c r="F549" s="4">
        <v>29.44</v>
      </c>
      <c r="G549">
        <v>0</v>
      </c>
      <c r="H549" s="5">
        <v>0</v>
      </c>
      <c r="K549" t="s">
        <v>22</v>
      </c>
      <c r="L549" t="s">
        <v>23</v>
      </c>
    </row>
    <row r="550" spans="1:12" hidden="1" x14ac:dyDescent="0.2">
      <c r="A550" t="s">
        <v>186</v>
      </c>
      <c r="B550" s="2">
        <v>340504273</v>
      </c>
      <c r="C550" s="2">
        <v>69</v>
      </c>
      <c r="D550" s="3">
        <v>8786</v>
      </c>
      <c r="E550" s="3">
        <v>0</v>
      </c>
      <c r="F550" s="4">
        <v>32.75</v>
      </c>
      <c r="G550">
        <v>0</v>
      </c>
      <c r="H550" s="5">
        <v>0</v>
      </c>
      <c r="K550" t="s">
        <v>22</v>
      </c>
      <c r="L550" t="s">
        <v>23</v>
      </c>
    </row>
    <row r="551" spans="1:12" hidden="1" x14ac:dyDescent="0.2">
      <c r="A551" t="s">
        <v>186</v>
      </c>
      <c r="B551" s="2">
        <v>340505076</v>
      </c>
      <c r="C551" s="2">
        <v>28</v>
      </c>
      <c r="D551" s="3">
        <v>3475</v>
      </c>
      <c r="E551" s="3">
        <v>0</v>
      </c>
      <c r="F551" s="4">
        <v>10.94</v>
      </c>
      <c r="G551">
        <v>0</v>
      </c>
      <c r="H551" s="5">
        <v>0</v>
      </c>
      <c r="K551" t="s">
        <v>22</v>
      </c>
      <c r="L551" t="s">
        <v>23</v>
      </c>
    </row>
    <row r="552" spans="1:12" hidden="1" x14ac:dyDescent="0.2">
      <c r="A552" t="s">
        <v>186</v>
      </c>
      <c r="B552" s="2">
        <v>340510078</v>
      </c>
      <c r="C552" s="2">
        <v>44</v>
      </c>
      <c r="D552" s="3">
        <v>8881</v>
      </c>
      <c r="E552" s="3">
        <v>0</v>
      </c>
      <c r="F552" s="4">
        <v>14.43</v>
      </c>
      <c r="G552">
        <v>0</v>
      </c>
      <c r="H552" s="5">
        <v>0</v>
      </c>
      <c r="K552" t="s">
        <v>22</v>
      </c>
      <c r="L552" t="s">
        <v>23</v>
      </c>
    </row>
    <row r="553" spans="1:12" hidden="1" x14ac:dyDescent="0.2">
      <c r="A553" t="s">
        <v>186</v>
      </c>
      <c r="B553" s="2">
        <v>340517521</v>
      </c>
      <c r="C553" s="2">
        <v>87</v>
      </c>
      <c r="D553" s="3">
        <v>6885</v>
      </c>
      <c r="E553" s="3">
        <v>1670</v>
      </c>
      <c r="F553" s="4">
        <v>32.450000000000003</v>
      </c>
      <c r="G553">
        <v>0</v>
      </c>
      <c r="H553" s="5">
        <v>0.97</v>
      </c>
      <c r="K553" t="s">
        <v>22</v>
      </c>
      <c r="L553" t="s">
        <v>23</v>
      </c>
    </row>
    <row r="554" spans="1:12" hidden="1" x14ac:dyDescent="0.2">
      <c r="A554" t="s">
        <v>186</v>
      </c>
      <c r="B554" s="2">
        <v>340517813</v>
      </c>
      <c r="C554" s="2">
        <v>630</v>
      </c>
      <c r="D554" s="3">
        <v>60410</v>
      </c>
      <c r="E554" s="3">
        <v>13400</v>
      </c>
      <c r="F554" s="4">
        <v>344</v>
      </c>
      <c r="G554">
        <v>0</v>
      </c>
      <c r="H554" s="5">
        <v>0.97</v>
      </c>
      <c r="K554" t="s">
        <v>22</v>
      </c>
      <c r="L554" t="s">
        <v>23</v>
      </c>
    </row>
    <row r="555" spans="1:12" hidden="1" x14ac:dyDescent="0.2">
      <c r="A555" t="s">
        <v>186</v>
      </c>
      <c r="B555" s="2">
        <v>340518143</v>
      </c>
      <c r="C555" s="2">
        <v>55</v>
      </c>
      <c r="D555" s="3">
        <v>21635</v>
      </c>
      <c r="E555" s="3">
        <v>0</v>
      </c>
      <c r="F555" s="4">
        <v>9.44</v>
      </c>
      <c r="G555">
        <v>0</v>
      </c>
      <c r="H555" s="5">
        <v>0</v>
      </c>
      <c r="K555" t="s">
        <v>22</v>
      </c>
      <c r="L555" t="s">
        <v>23</v>
      </c>
    </row>
    <row r="556" spans="1:12" hidden="1" x14ac:dyDescent="0.2">
      <c r="A556" t="s">
        <v>186</v>
      </c>
      <c r="B556" s="2">
        <v>340520782</v>
      </c>
      <c r="C556" s="2">
        <v>111</v>
      </c>
      <c r="D556" s="3">
        <v>13224</v>
      </c>
      <c r="E556" s="3">
        <v>80</v>
      </c>
      <c r="F556" s="4">
        <v>17.239999999999998</v>
      </c>
      <c r="G556">
        <v>0</v>
      </c>
      <c r="H556" s="5">
        <v>1</v>
      </c>
      <c r="K556" t="s">
        <v>22</v>
      </c>
      <c r="L556" t="s">
        <v>23</v>
      </c>
    </row>
    <row r="557" spans="1:12" hidden="1" x14ac:dyDescent="0.2">
      <c r="A557" t="s">
        <v>186</v>
      </c>
      <c r="B557" s="2">
        <v>340521045</v>
      </c>
      <c r="C557" s="2">
        <v>17</v>
      </c>
      <c r="D557" s="3">
        <v>955</v>
      </c>
      <c r="E557" s="3">
        <v>0</v>
      </c>
      <c r="F557" s="4">
        <v>5.45</v>
      </c>
      <c r="G557">
        <v>0</v>
      </c>
      <c r="H557" s="5">
        <v>0</v>
      </c>
      <c r="K557" t="s">
        <v>22</v>
      </c>
      <c r="L557" t="s">
        <v>23</v>
      </c>
    </row>
    <row r="558" spans="1:12" hidden="1" x14ac:dyDescent="0.2">
      <c r="A558" t="s">
        <v>186</v>
      </c>
      <c r="B558" s="2">
        <v>340527340</v>
      </c>
      <c r="C558" s="2">
        <v>17</v>
      </c>
      <c r="D558" s="3">
        <v>931</v>
      </c>
      <c r="E558" s="3">
        <v>0</v>
      </c>
      <c r="F558" s="4">
        <v>6.08</v>
      </c>
      <c r="G558">
        <v>0</v>
      </c>
      <c r="H558" s="5">
        <v>0</v>
      </c>
      <c r="K558" t="s">
        <v>22</v>
      </c>
      <c r="L558" t="s">
        <v>23</v>
      </c>
    </row>
    <row r="559" spans="1:12" hidden="1" x14ac:dyDescent="0.2">
      <c r="A559" t="s">
        <v>186</v>
      </c>
      <c r="B559" s="2">
        <v>340527711</v>
      </c>
      <c r="C559" s="2">
        <v>17</v>
      </c>
      <c r="D559" s="3">
        <v>5214</v>
      </c>
      <c r="E559" s="3">
        <v>0</v>
      </c>
      <c r="F559" s="4">
        <v>16.04</v>
      </c>
      <c r="G559">
        <v>0</v>
      </c>
      <c r="H559" s="5">
        <v>0</v>
      </c>
      <c r="K559" t="s">
        <v>22</v>
      </c>
      <c r="L559" t="s">
        <v>23</v>
      </c>
    </row>
    <row r="560" spans="1:12" hidden="1" x14ac:dyDescent="0.2">
      <c r="A560" t="s">
        <v>186</v>
      </c>
      <c r="B560" s="2">
        <v>340527712</v>
      </c>
      <c r="C560" s="2">
        <v>9</v>
      </c>
      <c r="D560" s="3">
        <v>703</v>
      </c>
      <c r="E560" s="3">
        <v>0</v>
      </c>
      <c r="F560" s="4">
        <v>1.3</v>
      </c>
      <c r="G560">
        <v>0</v>
      </c>
      <c r="H560" s="5">
        <v>0</v>
      </c>
      <c r="K560" t="s">
        <v>22</v>
      </c>
      <c r="L560" t="s">
        <v>23</v>
      </c>
    </row>
    <row r="561" spans="1:12" hidden="1" x14ac:dyDescent="0.2">
      <c r="A561" t="s">
        <v>186</v>
      </c>
      <c r="B561" s="2">
        <v>340529514</v>
      </c>
      <c r="C561" s="2">
        <v>9</v>
      </c>
      <c r="D561" s="3">
        <v>1863</v>
      </c>
      <c r="E561" s="3">
        <v>0</v>
      </c>
      <c r="F561" s="4">
        <v>1.38</v>
      </c>
      <c r="G561">
        <v>0</v>
      </c>
      <c r="H561" s="5">
        <v>0</v>
      </c>
      <c r="K561" t="s">
        <v>22</v>
      </c>
      <c r="L561" t="s">
        <v>23</v>
      </c>
    </row>
    <row r="562" spans="1:12" hidden="1" x14ac:dyDescent="0.2">
      <c r="A562" t="s">
        <v>186</v>
      </c>
      <c r="B562" s="2">
        <v>340532528</v>
      </c>
      <c r="C562" s="2">
        <v>17</v>
      </c>
      <c r="D562" s="3">
        <v>1163</v>
      </c>
      <c r="E562" s="3">
        <v>0</v>
      </c>
      <c r="F562" s="4">
        <v>6</v>
      </c>
      <c r="G562">
        <v>0</v>
      </c>
      <c r="H562" s="5">
        <v>0</v>
      </c>
      <c r="K562" t="s">
        <v>22</v>
      </c>
      <c r="L562" t="s">
        <v>23</v>
      </c>
    </row>
    <row r="563" spans="1:12" hidden="1" x14ac:dyDescent="0.2">
      <c r="A563" t="s">
        <v>186</v>
      </c>
      <c r="B563" s="2">
        <v>340532535</v>
      </c>
      <c r="C563" s="2">
        <v>17</v>
      </c>
      <c r="D563" s="3">
        <v>26311</v>
      </c>
      <c r="E563" s="3">
        <v>0</v>
      </c>
      <c r="F563" s="4">
        <v>25.4</v>
      </c>
      <c r="G563">
        <v>0</v>
      </c>
      <c r="H563" s="5">
        <v>0</v>
      </c>
      <c r="K563" t="s">
        <v>22</v>
      </c>
      <c r="L563" t="s">
        <v>23</v>
      </c>
    </row>
    <row r="564" spans="1:12" hidden="1" x14ac:dyDescent="0.2">
      <c r="A564" t="s">
        <v>186</v>
      </c>
      <c r="B564" s="2">
        <v>340535009</v>
      </c>
      <c r="C564" s="2">
        <v>28</v>
      </c>
      <c r="D564" s="3">
        <v>26998</v>
      </c>
      <c r="E564" s="3">
        <v>0</v>
      </c>
      <c r="F564" s="4">
        <v>67.849999999999994</v>
      </c>
      <c r="G564">
        <v>0</v>
      </c>
      <c r="H564" s="5">
        <v>0</v>
      </c>
      <c r="K564" t="s">
        <v>22</v>
      </c>
      <c r="L564" t="s">
        <v>23</v>
      </c>
    </row>
    <row r="565" spans="1:12" hidden="1" x14ac:dyDescent="0.2">
      <c r="A565" t="s">
        <v>186</v>
      </c>
      <c r="B565" s="2">
        <v>340540092</v>
      </c>
      <c r="C565" s="2">
        <v>87</v>
      </c>
      <c r="D565" s="3">
        <v>7335</v>
      </c>
      <c r="E565" s="3">
        <v>330</v>
      </c>
      <c r="F565" s="4">
        <v>47.65</v>
      </c>
      <c r="G565">
        <v>0</v>
      </c>
      <c r="H565" s="5">
        <v>0.99</v>
      </c>
      <c r="K565" t="s">
        <v>22</v>
      </c>
      <c r="L565" t="s">
        <v>23</v>
      </c>
    </row>
    <row r="566" spans="1:12" hidden="1" x14ac:dyDescent="0.2">
      <c r="A566" t="s">
        <v>186</v>
      </c>
      <c r="B566" s="2">
        <v>340541129</v>
      </c>
      <c r="C566" s="2">
        <v>436</v>
      </c>
      <c r="D566" s="3">
        <v>18760</v>
      </c>
      <c r="E566" s="3">
        <v>7150</v>
      </c>
      <c r="F566" s="4">
        <v>89.8</v>
      </c>
      <c r="G566">
        <v>0</v>
      </c>
      <c r="H566" s="5">
        <v>0.93</v>
      </c>
      <c r="K566" t="s">
        <v>22</v>
      </c>
      <c r="L566" t="s">
        <v>23</v>
      </c>
    </row>
    <row r="567" spans="1:12" hidden="1" x14ac:dyDescent="0.2">
      <c r="A567" t="s">
        <v>186</v>
      </c>
      <c r="B567" s="2">
        <v>340541129</v>
      </c>
      <c r="C567" s="2">
        <v>436</v>
      </c>
      <c r="D567" s="3">
        <v>13820</v>
      </c>
      <c r="E567" s="3">
        <v>5010</v>
      </c>
      <c r="F567" s="4">
        <v>92.3</v>
      </c>
      <c r="G567">
        <v>0</v>
      </c>
      <c r="H567" s="5">
        <v>0.94</v>
      </c>
      <c r="K567" t="s">
        <v>22</v>
      </c>
      <c r="L567" t="s">
        <v>23</v>
      </c>
    </row>
    <row r="568" spans="1:12" hidden="1" x14ac:dyDescent="0.2">
      <c r="A568" t="s">
        <v>186</v>
      </c>
      <c r="B568" s="2">
        <v>340541665</v>
      </c>
      <c r="C568" s="2">
        <v>28</v>
      </c>
      <c r="D568" s="3">
        <v>8740</v>
      </c>
      <c r="E568" s="3">
        <v>0</v>
      </c>
      <c r="F568" s="4">
        <v>14.14</v>
      </c>
      <c r="G568">
        <v>0</v>
      </c>
      <c r="H568" s="5">
        <v>0</v>
      </c>
      <c r="K568" t="s">
        <v>22</v>
      </c>
      <c r="L568" t="s">
        <v>23</v>
      </c>
    </row>
    <row r="569" spans="1:12" hidden="1" x14ac:dyDescent="0.2">
      <c r="A569" t="s">
        <v>186</v>
      </c>
      <c r="B569" s="2">
        <v>340542000</v>
      </c>
      <c r="C569" s="2">
        <v>44</v>
      </c>
      <c r="D569" s="3">
        <v>9666</v>
      </c>
      <c r="E569" s="3">
        <v>0</v>
      </c>
      <c r="F569" s="4">
        <v>28.36</v>
      </c>
      <c r="G569">
        <v>0</v>
      </c>
      <c r="H569" s="5">
        <v>0</v>
      </c>
      <c r="K569" t="s">
        <v>22</v>
      </c>
      <c r="L569" t="s">
        <v>23</v>
      </c>
    </row>
    <row r="570" spans="1:12" hidden="1" x14ac:dyDescent="0.2">
      <c r="A570" t="s">
        <v>186</v>
      </c>
      <c r="B570" s="2">
        <v>340546539</v>
      </c>
      <c r="C570" s="2">
        <v>173</v>
      </c>
      <c r="D570" s="3">
        <v>4565</v>
      </c>
      <c r="E570" s="3">
        <v>380</v>
      </c>
      <c r="F570" s="4">
        <v>31.75</v>
      </c>
      <c r="G570">
        <v>0</v>
      </c>
      <c r="H570" s="5">
        <v>0.99</v>
      </c>
      <c r="K570" t="s">
        <v>22</v>
      </c>
      <c r="L570" t="s">
        <v>23</v>
      </c>
    </row>
    <row r="571" spans="1:12" hidden="1" x14ac:dyDescent="0.2">
      <c r="A571" t="s">
        <v>186</v>
      </c>
      <c r="B571" s="2">
        <v>340546549</v>
      </c>
      <c r="C571" s="2">
        <v>277</v>
      </c>
      <c r="D571" s="3">
        <v>30085</v>
      </c>
      <c r="E571" s="3">
        <v>0</v>
      </c>
      <c r="F571" s="4">
        <v>123.55</v>
      </c>
      <c r="G571">
        <v>0</v>
      </c>
      <c r="H571" s="5">
        <v>1</v>
      </c>
      <c r="K571" t="s">
        <v>22</v>
      </c>
      <c r="L571" t="s">
        <v>23</v>
      </c>
    </row>
    <row r="572" spans="1:12" hidden="1" x14ac:dyDescent="0.2">
      <c r="A572" t="s">
        <v>186</v>
      </c>
      <c r="B572" s="2">
        <v>340546763</v>
      </c>
      <c r="C572" s="2">
        <v>111</v>
      </c>
      <c r="D572" s="3">
        <v>11605</v>
      </c>
      <c r="E572" s="3">
        <v>580</v>
      </c>
      <c r="F572" s="4">
        <v>79.2</v>
      </c>
      <c r="G572">
        <v>0</v>
      </c>
      <c r="H572" s="5">
        <v>0.99</v>
      </c>
      <c r="K572" t="s">
        <v>22</v>
      </c>
      <c r="L572" t="s">
        <v>23</v>
      </c>
    </row>
    <row r="573" spans="1:12" hidden="1" x14ac:dyDescent="0.2">
      <c r="A573" t="s">
        <v>186</v>
      </c>
      <c r="B573" s="2">
        <v>340549042</v>
      </c>
      <c r="C573" s="2">
        <v>55</v>
      </c>
      <c r="D573" s="3">
        <v>11638</v>
      </c>
      <c r="E573" s="3">
        <v>0</v>
      </c>
      <c r="F573" s="4">
        <v>3.88</v>
      </c>
      <c r="G573">
        <v>0</v>
      </c>
      <c r="H573" s="5">
        <v>0</v>
      </c>
      <c r="K573" t="s">
        <v>22</v>
      </c>
      <c r="L573" t="s">
        <v>23</v>
      </c>
    </row>
    <row r="574" spans="1:12" hidden="1" x14ac:dyDescent="0.2">
      <c r="A574" t="s">
        <v>186</v>
      </c>
      <c r="B574" s="2">
        <v>340551004</v>
      </c>
      <c r="C574" s="2">
        <v>69</v>
      </c>
      <c r="D574" s="3">
        <v>25446</v>
      </c>
      <c r="E574" s="3">
        <v>0</v>
      </c>
      <c r="F574" s="4">
        <v>43.55</v>
      </c>
      <c r="G574">
        <v>0</v>
      </c>
      <c r="H574" s="5">
        <v>0</v>
      </c>
      <c r="K574" t="s">
        <v>22</v>
      </c>
      <c r="L574" t="s">
        <v>23</v>
      </c>
    </row>
    <row r="575" spans="1:12" hidden="1" x14ac:dyDescent="0.2">
      <c r="A575" t="s">
        <v>186</v>
      </c>
      <c r="B575" s="2">
        <v>340553617</v>
      </c>
      <c r="C575" s="2">
        <v>87</v>
      </c>
      <c r="D575" s="3">
        <v>7890</v>
      </c>
      <c r="E575" s="3">
        <v>2910</v>
      </c>
      <c r="F575" s="4">
        <v>40.5</v>
      </c>
      <c r="G575">
        <v>0</v>
      </c>
      <c r="H575" s="5">
        <v>0.93</v>
      </c>
      <c r="K575" t="s">
        <v>22</v>
      </c>
      <c r="L575" t="s">
        <v>23</v>
      </c>
    </row>
    <row r="576" spans="1:12" hidden="1" x14ac:dyDescent="0.2">
      <c r="A576" t="s">
        <v>186</v>
      </c>
      <c r="B576" s="2">
        <v>340555678</v>
      </c>
      <c r="C576" s="2">
        <v>87</v>
      </c>
      <c r="D576" s="3">
        <v>13255</v>
      </c>
      <c r="E576" s="3">
        <v>2175</v>
      </c>
      <c r="F576" s="4">
        <v>57.55</v>
      </c>
      <c r="G576">
        <v>0</v>
      </c>
      <c r="H576" s="5">
        <v>0.98</v>
      </c>
      <c r="K576" t="s">
        <v>22</v>
      </c>
      <c r="L576" t="s">
        <v>23</v>
      </c>
    </row>
    <row r="577" spans="1:12" hidden="1" x14ac:dyDescent="0.2">
      <c r="A577" t="s">
        <v>186</v>
      </c>
      <c r="B577" s="2">
        <v>340555688</v>
      </c>
      <c r="C577" s="2">
        <v>87</v>
      </c>
      <c r="D577" s="3">
        <v>9800</v>
      </c>
      <c r="E577" s="3">
        <v>1740</v>
      </c>
      <c r="F577" s="4">
        <v>46.65</v>
      </c>
      <c r="G577">
        <v>0</v>
      </c>
      <c r="H577" s="5">
        <v>0.98</v>
      </c>
      <c r="K577" t="s">
        <v>22</v>
      </c>
      <c r="L577" t="s">
        <v>23</v>
      </c>
    </row>
    <row r="578" spans="1:12" hidden="1" x14ac:dyDescent="0.2">
      <c r="A578" t="s">
        <v>186</v>
      </c>
      <c r="B578" s="2">
        <v>340556013</v>
      </c>
      <c r="C578" s="2">
        <v>28</v>
      </c>
      <c r="D578" s="3">
        <v>32879</v>
      </c>
      <c r="E578" s="3">
        <v>0</v>
      </c>
      <c r="F578" s="4">
        <v>40.18</v>
      </c>
      <c r="G578">
        <v>0</v>
      </c>
      <c r="H578" s="5">
        <v>0</v>
      </c>
      <c r="K578" t="s">
        <v>22</v>
      </c>
      <c r="L578" t="s">
        <v>23</v>
      </c>
    </row>
    <row r="579" spans="1:12" hidden="1" x14ac:dyDescent="0.2">
      <c r="A579" t="s">
        <v>186</v>
      </c>
      <c r="B579" s="2">
        <v>340556885</v>
      </c>
      <c r="C579" s="2">
        <v>55</v>
      </c>
      <c r="D579" s="3">
        <v>13837</v>
      </c>
      <c r="E579" s="3">
        <v>0</v>
      </c>
      <c r="F579" s="4">
        <v>19.850000000000001</v>
      </c>
      <c r="G579">
        <v>0</v>
      </c>
      <c r="H579" s="5">
        <v>0</v>
      </c>
      <c r="K579" t="s">
        <v>22</v>
      </c>
      <c r="L579" t="s">
        <v>23</v>
      </c>
    </row>
    <row r="580" spans="1:12" hidden="1" x14ac:dyDescent="0.2">
      <c r="A580" t="s">
        <v>186</v>
      </c>
      <c r="B580" s="2">
        <v>340560438</v>
      </c>
      <c r="C580" s="2">
        <v>44</v>
      </c>
      <c r="D580" s="3">
        <v>13018</v>
      </c>
      <c r="E580" s="3">
        <v>0</v>
      </c>
      <c r="F580" s="4">
        <v>19.68</v>
      </c>
      <c r="G580">
        <v>0</v>
      </c>
      <c r="H580" s="5">
        <v>0</v>
      </c>
      <c r="K580" t="s">
        <v>22</v>
      </c>
      <c r="L580" t="s">
        <v>23</v>
      </c>
    </row>
    <row r="581" spans="1:12" hidden="1" x14ac:dyDescent="0.2">
      <c r="A581" t="s">
        <v>186</v>
      </c>
      <c r="B581" s="2">
        <v>340561089</v>
      </c>
      <c r="C581" s="2">
        <v>173</v>
      </c>
      <c r="D581" s="3">
        <v>4720</v>
      </c>
      <c r="E581" s="3">
        <v>665</v>
      </c>
      <c r="F581" s="4">
        <v>28.4</v>
      </c>
      <c r="G581">
        <v>0</v>
      </c>
      <c r="H581" s="5">
        <v>0.99</v>
      </c>
      <c r="K581" t="s">
        <v>22</v>
      </c>
      <c r="L581" t="s">
        <v>23</v>
      </c>
    </row>
    <row r="582" spans="1:12" hidden="1" x14ac:dyDescent="0.2">
      <c r="A582" t="s">
        <v>186</v>
      </c>
      <c r="B582" s="2">
        <v>340561697</v>
      </c>
      <c r="C582" s="2">
        <v>277</v>
      </c>
      <c r="D582" s="3">
        <v>11405</v>
      </c>
      <c r="E582" s="3">
        <v>3190</v>
      </c>
      <c r="F582" s="4">
        <v>81.45</v>
      </c>
      <c r="G582">
        <v>0</v>
      </c>
      <c r="H582" s="5">
        <v>0.96</v>
      </c>
      <c r="K582" t="s">
        <v>22</v>
      </c>
      <c r="L582" t="s">
        <v>23</v>
      </c>
    </row>
    <row r="583" spans="1:12" hidden="1" x14ac:dyDescent="0.2">
      <c r="A583" t="s">
        <v>186</v>
      </c>
      <c r="B583" s="2">
        <v>340563201</v>
      </c>
      <c r="C583" s="2">
        <v>346</v>
      </c>
      <c r="D583" s="3">
        <v>32210</v>
      </c>
      <c r="E583" s="3">
        <v>2965</v>
      </c>
      <c r="F583" s="4">
        <v>215.15</v>
      </c>
      <c r="G583">
        <v>0</v>
      </c>
      <c r="H583" s="5">
        <v>0.99</v>
      </c>
      <c r="K583" t="s">
        <v>22</v>
      </c>
      <c r="L583" t="s">
        <v>23</v>
      </c>
    </row>
    <row r="584" spans="1:12" hidden="1" x14ac:dyDescent="0.2">
      <c r="A584" t="s">
        <v>186</v>
      </c>
      <c r="B584" s="2">
        <v>340565080</v>
      </c>
      <c r="C584" s="2">
        <v>346</v>
      </c>
      <c r="D584" s="3">
        <v>16815</v>
      </c>
      <c r="E584" s="3">
        <v>3600</v>
      </c>
      <c r="F584" s="4">
        <v>115</v>
      </c>
      <c r="G584">
        <v>0</v>
      </c>
      <c r="H584" s="5">
        <v>0.97</v>
      </c>
      <c r="K584" t="s">
        <v>22</v>
      </c>
      <c r="L584" t="s">
        <v>23</v>
      </c>
    </row>
    <row r="585" spans="1:12" hidden="1" x14ac:dyDescent="0.2">
      <c r="A585" t="s">
        <v>186</v>
      </c>
      <c r="B585" s="2">
        <v>340565080</v>
      </c>
      <c r="C585" s="2">
        <v>346</v>
      </c>
      <c r="D585" s="3">
        <v>19590</v>
      </c>
      <c r="E585" s="3">
        <v>3830</v>
      </c>
      <c r="F585" s="4">
        <v>95.75</v>
      </c>
      <c r="G585">
        <v>0</v>
      </c>
      <c r="H585" s="5">
        <v>0.98</v>
      </c>
      <c r="K585" t="s">
        <v>22</v>
      </c>
      <c r="L585" t="s">
        <v>23</v>
      </c>
    </row>
    <row r="586" spans="1:12" hidden="1" x14ac:dyDescent="0.2">
      <c r="A586" t="s">
        <v>186</v>
      </c>
      <c r="B586" s="2">
        <v>340566728</v>
      </c>
      <c r="C586" s="2">
        <v>218</v>
      </c>
      <c r="D586" s="3">
        <v>27570</v>
      </c>
      <c r="E586" s="3">
        <v>9575</v>
      </c>
      <c r="F586" s="4">
        <v>67.400000000000006</v>
      </c>
      <c r="G586">
        <v>0</v>
      </c>
      <c r="H586" s="5">
        <v>0.94</v>
      </c>
      <c r="K586" t="s">
        <v>22</v>
      </c>
      <c r="L586" t="s">
        <v>23</v>
      </c>
    </row>
    <row r="587" spans="1:12" hidden="1" x14ac:dyDescent="0.2">
      <c r="A587" t="s">
        <v>186</v>
      </c>
      <c r="B587" s="2">
        <v>340572432</v>
      </c>
      <c r="C587" s="2">
        <v>55</v>
      </c>
      <c r="D587" s="3">
        <v>10297</v>
      </c>
      <c r="E587" s="3">
        <v>0</v>
      </c>
      <c r="F587" s="4">
        <v>15.5</v>
      </c>
      <c r="G587">
        <v>0</v>
      </c>
      <c r="H587" s="5">
        <v>0</v>
      </c>
      <c r="K587" t="s">
        <v>22</v>
      </c>
      <c r="L587" t="s">
        <v>23</v>
      </c>
    </row>
    <row r="588" spans="1:12" hidden="1" x14ac:dyDescent="0.2">
      <c r="A588" t="s">
        <v>186</v>
      </c>
      <c r="B588" s="2">
        <v>340574423</v>
      </c>
      <c r="C588" s="2">
        <v>55</v>
      </c>
      <c r="D588" s="3">
        <v>14026</v>
      </c>
      <c r="E588" s="3">
        <v>0</v>
      </c>
      <c r="F588" s="4">
        <v>20.239999999999998</v>
      </c>
      <c r="G588">
        <v>0</v>
      </c>
      <c r="H588" s="5">
        <v>0</v>
      </c>
      <c r="K588" t="s">
        <v>22</v>
      </c>
      <c r="L588" t="s">
        <v>23</v>
      </c>
    </row>
    <row r="589" spans="1:12" hidden="1" x14ac:dyDescent="0.2">
      <c r="A589" t="s">
        <v>186</v>
      </c>
      <c r="B589" s="2">
        <v>340578612</v>
      </c>
      <c r="C589" s="2">
        <v>55</v>
      </c>
      <c r="D589" s="3">
        <v>30365</v>
      </c>
      <c r="E589" s="3">
        <v>0</v>
      </c>
      <c r="F589" s="4">
        <v>42.9</v>
      </c>
      <c r="G589">
        <v>0</v>
      </c>
      <c r="H589" s="5">
        <v>0</v>
      </c>
      <c r="K589" t="s">
        <v>22</v>
      </c>
      <c r="L589" t="s">
        <v>23</v>
      </c>
    </row>
    <row r="590" spans="1:12" hidden="1" x14ac:dyDescent="0.2">
      <c r="A590" t="s">
        <v>186</v>
      </c>
      <c r="B590" s="2">
        <v>345024698</v>
      </c>
      <c r="C590" s="2">
        <v>173</v>
      </c>
      <c r="D590" s="3">
        <v>13345</v>
      </c>
      <c r="E590" s="3">
        <v>0</v>
      </c>
      <c r="F590" s="4">
        <v>74.05</v>
      </c>
      <c r="G590">
        <v>0</v>
      </c>
      <c r="H590" s="5">
        <v>0</v>
      </c>
      <c r="K590" t="s">
        <v>22</v>
      </c>
      <c r="L590" t="s">
        <v>23</v>
      </c>
    </row>
    <row r="591" spans="1:12" hidden="1" x14ac:dyDescent="0.2">
      <c r="A591" t="s">
        <v>186</v>
      </c>
      <c r="B591" s="2">
        <v>345037032</v>
      </c>
      <c r="C591" s="2">
        <v>17</v>
      </c>
      <c r="D591" s="3">
        <v>15767</v>
      </c>
      <c r="E591" s="3">
        <v>0</v>
      </c>
      <c r="F591" s="4">
        <v>26.73</v>
      </c>
      <c r="G591">
        <v>0</v>
      </c>
      <c r="H591" s="5">
        <v>0</v>
      </c>
      <c r="K591" t="s">
        <v>22</v>
      </c>
      <c r="L591" t="s">
        <v>23</v>
      </c>
    </row>
    <row r="592" spans="1:12" hidden="1" x14ac:dyDescent="0.2">
      <c r="A592" t="s">
        <v>186</v>
      </c>
      <c r="B592" s="2">
        <v>345106888</v>
      </c>
      <c r="C592" s="2">
        <v>55</v>
      </c>
      <c r="D592" s="3">
        <v>17576</v>
      </c>
      <c r="E592" s="3">
        <v>0</v>
      </c>
      <c r="F592" s="4">
        <v>26.33</v>
      </c>
      <c r="G592">
        <v>0</v>
      </c>
      <c r="H592" s="5">
        <v>0</v>
      </c>
      <c r="K592" t="s">
        <v>22</v>
      </c>
      <c r="L592" t="s">
        <v>23</v>
      </c>
    </row>
    <row r="593" spans="1:12" hidden="1" x14ac:dyDescent="0.2">
      <c r="A593" t="s">
        <v>186</v>
      </c>
      <c r="B593" s="2">
        <v>345221529</v>
      </c>
      <c r="C593" s="2">
        <v>111</v>
      </c>
      <c r="D593" s="3">
        <v>7545</v>
      </c>
      <c r="E593" s="3">
        <v>1085</v>
      </c>
      <c r="F593" s="4">
        <v>42.5</v>
      </c>
      <c r="G593">
        <v>0</v>
      </c>
      <c r="H593" s="5">
        <v>0.99</v>
      </c>
      <c r="K593" t="s">
        <v>22</v>
      </c>
      <c r="L593" t="s">
        <v>23</v>
      </c>
    </row>
    <row r="594" spans="1:12" hidden="1" x14ac:dyDescent="0.2">
      <c r="A594" t="s">
        <v>186</v>
      </c>
      <c r="B594" s="2">
        <v>345221556</v>
      </c>
      <c r="C594" s="2">
        <v>139</v>
      </c>
      <c r="D594" s="3">
        <v>11120</v>
      </c>
      <c r="E594" s="3">
        <v>1360</v>
      </c>
      <c r="F594" s="4">
        <v>83.9</v>
      </c>
      <c r="G594">
        <v>0</v>
      </c>
      <c r="H594" s="5">
        <v>0.99</v>
      </c>
      <c r="K594" t="s">
        <v>22</v>
      </c>
      <c r="L594" t="s">
        <v>23</v>
      </c>
    </row>
    <row r="595" spans="1:12" hidden="1" x14ac:dyDescent="0.2">
      <c r="A595" t="s">
        <v>186</v>
      </c>
      <c r="B595" s="2">
        <v>345221586</v>
      </c>
      <c r="C595" s="2">
        <v>436</v>
      </c>
      <c r="D595" s="3">
        <v>31560</v>
      </c>
      <c r="E595" s="3">
        <v>3690</v>
      </c>
      <c r="F595" s="4">
        <v>226.2</v>
      </c>
      <c r="G595">
        <v>0</v>
      </c>
      <c r="H595" s="5">
        <v>0.99</v>
      </c>
      <c r="K595" t="s">
        <v>22</v>
      </c>
      <c r="L595" t="s">
        <v>23</v>
      </c>
    </row>
    <row r="596" spans="1:12" hidden="1" x14ac:dyDescent="0.2">
      <c r="A596" t="s">
        <v>186</v>
      </c>
      <c r="B596" s="2">
        <v>345239227</v>
      </c>
      <c r="C596" s="2">
        <v>436</v>
      </c>
      <c r="D596" s="3">
        <v>13480</v>
      </c>
      <c r="E596" s="3">
        <v>120</v>
      </c>
      <c r="F596" s="4">
        <v>67</v>
      </c>
      <c r="G596">
        <v>0</v>
      </c>
      <c r="H596" s="5">
        <v>1</v>
      </c>
      <c r="K596" t="s">
        <v>22</v>
      </c>
      <c r="L596" t="s">
        <v>23</v>
      </c>
    </row>
    <row r="597" spans="1:12" hidden="1" x14ac:dyDescent="0.2">
      <c r="A597" t="s">
        <v>186</v>
      </c>
      <c r="B597" s="2">
        <v>345539370</v>
      </c>
      <c r="C597" s="2">
        <v>218</v>
      </c>
      <c r="D597" s="3">
        <v>70320</v>
      </c>
      <c r="E597" s="3">
        <v>15240</v>
      </c>
      <c r="F597" s="4">
        <v>170.5</v>
      </c>
      <c r="G597">
        <v>0</v>
      </c>
      <c r="H597" s="5">
        <v>0.97</v>
      </c>
      <c r="K597" t="s">
        <v>22</v>
      </c>
      <c r="L597" t="s">
        <v>23</v>
      </c>
    </row>
    <row r="598" spans="1:12" hidden="1" x14ac:dyDescent="0.2">
      <c r="A598" t="s">
        <v>186</v>
      </c>
      <c r="B598" s="2">
        <v>345926778</v>
      </c>
      <c r="C598" s="2">
        <v>346</v>
      </c>
      <c r="D598" s="3">
        <v>50220</v>
      </c>
      <c r="E598" s="3">
        <v>3520</v>
      </c>
      <c r="F598" s="4">
        <v>174</v>
      </c>
      <c r="G598">
        <v>0</v>
      </c>
      <c r="H598" s="5">
        <v>0.99</v>
      </c>
      <c r="K598" t="s">
        <v>22</v>
      </c>
      <c r="L598" t="s">
        <v>23</v>
      </c>
    </row>
    <row r="599" spans="1:12" hidden="1" x14ac:dyDescent="0.2">
      <c r="A599" t="s">
        <v>186</v>
      </c>
      <c r="B599" s="2">
        <v>346544148</v>
      </c>
      <c r="C599" s="2">
        <v>44</v>
      </c>
      <c r="D599" s="3">
        <v>19203</v>
      </c>
      <c r="E599" s="3">
        <v>0</v>
      </c>
      <c r="F599" s="4">
        <v>33.049999999999997</v>
      </c>
      <c r="G599">
        <v>0</v>
      </c>
      <c r="H599" s="5">
        <v>0</v>
      </c>
      <c r="K599" t="s">
        <v>22</v>
      </c>
      <c r="L599" t="s">
        <v>23</v>
      </c>
    </row>
    <row r="600" spans="1:12" hidden="1" x14ac:dyDescent="0.2">
      <c r="A600" t="s">
        <v>186</v>
      </c>
      <c r="B600" s="2">
        <v>346598401</v>
      </c>
      <c r="C600" s="2">
        <v>55</v>
      </c>
      <c r="D600" s="3">
        <v>27042</v>
      </c>
      <c r="E600" s="3">
        <v>0</v>
      </c>
      <c r="F600" s="4">
        <v>33.700000000000003</v>
      </c>
      <c r="G600">
        <v>0</v>
      </c>
      <c r="H600" s="5">
        <v>0</v>
      </c>
      <c r="K600" t="s">
        <v>22</v>
      </c>
      <c r="L600" t="s">
        <v>23</v>
      </c>
    </row>
    <row r="601" spans="1:12" hidden="1" x14ac:dyDescent="0.2">
      <c r="A601" t="s">
        <v>186</v>
      </c>
      <c r="B601" s="2">
        <v>346616657</v>
      </c>
      <c r="C601" s="2">
        <v>554</v>
      </c>
      <c r="D601" s="3">
        <v>11900</v>
      </c>
      <c r="E601" s="3">
        <v>20</v>
      </c>
      <c r="F601" s="4">
        <v>80.8</v>
      </c>
      <c r="G601">
        <v>0</v>
      </c>
      <c r="H601" s="5">
        <v>1</v>
      </c>
      <c r="K601" t="s">
        <v>22</v>
      </c>
      <c r="L601" t="s">
        <v>23</v>
      </c>
    </row>
    <row r="602" spans="1:12" hidden="1" x14ac:dyDescent="0.2">
      <c r="A602" t="s">
        <v>186</v>
      </c>
      <c r="B602" s="2">
        <v>346619699</v>
      </c>
      <c r="C602" s="2">
        <v>277</v>
      </c>
      <c r="D602" s="3">
        <v>56100</v>
      </c>
      <c r="E602" s="3">
        <v>10085</v>
      </c>
      <c r="F602" s="4">
        <v>254.9</v>
      </c>
      <c r="G602">
        <v>0</v>
      </c>
      <c r="H602" s="5">
        <v>0.98</v>
      </c>
      <c r="K602" t="s">
        <v>22</v>
      </c>
      <c r="L602" t="s">
        <v>23</v>
      </c>
    </row>
    <row r="603" spans="1:12" hidden="1" x14ac:dyDescent="0.2">
      <c r="A603" t="s">
        <v>186</v>
      </c>
      <c r="B603" s="2">
        <v>347011028</v>
      </c>
      <c r="C603" s="2">
        <v>173</v>
      </c>
      <c r="D603" s="3">
        <v>43615</v>
      </c>
      <c r="E603" s="3">
        <v>20</v>
      </c>
      <c r="F603" s="4">
        <v>166.3</v>
      </c>
      <c r="G603">
        <v>0</v>
      </c>
      <c r="H603" s="5">
        <v>1</v>
      </c>
      <c r="K603" t="s">
        <v>22</v>
      </c>
      <c r="L603" t="s">
        <v>23</v>
      </c>
    </row>
    <row r="604" spans="1:12" hidden="1" x14ac:dyDescent="0.2">
      <c r="A604" t="s">
        <v>186</v>
      </c>
      <c r="B604" s="2">
        <v>347079898</v>
      </c>
      <c r="C604" s="2">
        <v>630</v>
      </c>
      <c r="D604" s="3">
        <v>29450</v>
      </c>
      <c r="E604" s="3">
        <v>2950</v>
      </c>
      <c r="F604" s="4">
        <v>255.3</v>
      </c>
      <c r="G604">
        <v>0</v>
      </c>
      <c r="H604" s="5">
        <v>0.99</v>
      </c>
      <c r="K604" t="s">
        <v>22</v>
      </c>
      <c r="L604" t="s">
        <v>23</v>
      </c>
    </row>
    <row r="605" spans="1:12" hidden="1" x14ac:dyDescent="0.2">
      <c r="A605" t="s">
        <v>186</v>
      </c>
      <c r="B605" s="2">
        <v>347162674</v>
      </c>
      <c r="C605" s="2">
        <v>111</v>
      </c>
      <c r="D605" s="3">
        <v>4080</v>
      </c>
      <c r="E605" s="3">
        <v>150</v>
      </c>
      <c r="F605" s="4">
        <v>34.85</v>
      </c>
      <c r="G605">
        <v>0</v>
      </c>
      <c r="H605" s="5">
        <v>0.99</v>
      </c>
      <c r="K605" t="s">
        <v>22</v>
      </c>
      <c r="L605" t="s">
        <v>23</v>
      </c>
    </row>
    <row r="606" spans="1:12" hidden="1" x14ac:dyDescent="0.2">
      <c r="A606" t="s">
        <v>186</v>
      </c>
      <c r="B606" s="2">
        <v>347263389</v>
      </c>
      <c r="C606" s="2">
        <v>139</v>
      </c>
      <c r="D606" s="3">
        <v>25495</v>
      </c>
      <c r="E606" s="3">
        <v>10230</v>
      </c>
      <c r="F606" s="4">
        <v>60.8</v>
      </c>
      <c r="G606">
        <v>0</v>
      </c>
      <c r="H606" s="5">
        <v>0.92</v>
      </c>
      <c r="K606" t="s">
        <v>22</v>
      </c>
      <c r="L606" t="s">
        <v>23</v>
      </c>
    </row>
    <row r="607" spans="1:12" hidden="1" x14ac:dyDescent="0.2">
      <c r="A607" t="s">
        <v>186</v>
      </c>
      <c r="B607" s="2">
        <v>347366538</v>
      </c>
      <c r="C607" s="2">
        <v>69</v>
      </c>
      <c r="D607" s="3">
        <v>4425</v>
      </c>
      <c r="E607" s="3">
        <v>0</v>
      </c>
      <c r="F607" s="4">
        <v>21.3</v>
      </c>
      <c r="G607">
        <v>0</v>
      </c>
      <c r="H607" s="5">
        <v>0</v>
      </c>
      <c r="K607" t="s">
        <v>22</v>
      </c>
      <c r="L607" t="s">
        <v>23</v>
      </c>
    </row>
    <row r="608" spans="1:12" hidden="1" x14ac:dyDescent="0.2">
      <c r="A608" t="s">
        <v>186</v>
      </c>
      <c r="B608" s="2">
        <v>347373905</v>
      </c>
      <c r="C608" s="2">
        <v>277</v>
      </c>
      <c r="D608" s="3">
        <v>8280</v>
      </c>
      <c r="E608" s="3">
        <v>0</v>
      </c>
      <c r="F608" s="4">
        <v>69.760000000000005</v>
      </c>
      <c r="G608">
        <v>0</v>
      </c>
      <c r="H608" s="5">
        <v>1</v>
      </c>
      <c r="K608" t="s">
        <v>22</v>
      </c>
      <c r="L608" t="s">
        <v>23</v>
      </c>
    </row>
    <row r="609" spans="1:12" hidden="1" x14ac:dyDescent="0.2">
      <c r="A609" t="s">
        <v>186</v>
      </c>
      <c r="B609" s="2">
        <v>347494353</v>
      </c>
      <c r="C609" s="2">
        <v>218</v>
      </c>
      <c r="D609" s="3">
        <v>30025</v>
      </c>
      <c r="E609" s="3">
        <v>0</v>
      </c>
      <c r="F609" s="4">
        <v>119.9</v>
      </c>
      <c r="G609">
        <v>0</v>
      </c>
      <c r="H609" s="5">
        <v>1</v>
      </c>
      <c r="K609" t="s">
        <v>22</v>
      </c>
      <c r="L609" t="s">
        <v>23</v>
      </c>
    </row>
    <row r="610" spans="1:12" hidden="1" x14ac:dyDescent="0.2">
      <c r="A610" t="s">
        <v>186</v>
      </c>
      <c r="B610" s="2">
        <v>347787661</v>
      </c>
      <c r="C610" s="2">
        <v>346</v>
      </c>
      <c r="D610" s="3">
        <v>28490</v>
      </c>
      <c r="E610" s="3">
        <v>0</v>
      </c>
      <c r="F610" s="4">
        <v>110.7</v>
      </c>
      <c r="G610">
        <v>0</v>
      </c>
      <c r="H610" s="5">
        <v>1</v>
      </c>
      <c r="K610" t="s">
        <v>22</v>
      </c>
      <c r="L610" t="s">
        <v>23</v>
      </c>
    </row>
    <row r="611" spans="1:12" hidden="1" x14ac:dyDescent="0.2">
      <c r="A611" t="s">
        <v>187</v>
      </c>
      <c r="B611" s="2">
        <v>340197812</v>
      </c>
      <c r="C611" s="2">
        <v>173</v>
      </c>
      <c r="D611" s="3">
        <v>33575</v>
      </c>
      <c r="E611" s="3">
        <v>3095</v>
      </c>
      <c r="F611" s="4">
        <v>86.2</v>
      </c>
      <c r="G611">
        <v>0</v>
      </c>
      <c r="H611" s="5">
        <v>0.99</v>
      </c>
      <c r="I611" t="s">
        <v>26</v>
      </c>
      <c r="J611" t="s">
        <v>27</v>
      </c>
      <c r="K611" t="s">
        <v>22</v>
      </c>
      <c r="L611" t="s">
        <v>23</v>
      </c>
    </row>
    <row r="612" spans="1:12" hidden="1" x14ac:dyDescent="0.2">
      <c r="A612" t="s">
        <v>187</v>
      </c>
      <c r="B612" s="2">
        <v>340233084</v>
      </c>
      <c r="C612" s="2">
        <v>139</v>
      </c>
      <c r="D612" s="3">
        <v>27014</v>
      </c>
      <c r="E612" s="3">
        <v>776</v>
      </c>
      <c r="F612" s="4">
        <v>114.6</v>
      </c>
      <c r="G612">
        <v>0</v>
      </c>
      <c r="H612" s="5">
        <v>1</v>
      </c>
      <c r="K612" t="s">
        <v>22</v>
      </c>
      <c r="L612" t="s">
        <v>23</v>
      </c>
    </row>
    <row r="613" spans="1:12" hidden="1" x14ac:dyDescent="0.2">
      <c r="A613" t="s">
        <v>187</v>
      </c>
      <c r="B613" s="2">
        <v>340233501</v>
      </c>
      <c r="C613" s="2">
        <v>111</v>
      </c>
      <c r="D613" s="3">
        <v>10940</v>
      </c>
      <c r="E613" s="3">
        <v>1345</v>
      </c>
      <c r="F613" s="4">
        <v>51.9</v>
      </c>
      <c r="G613">
        <v>0</v>
      </c>
      <c r="H613" s="5">
        <v>0.99</v>
      </c>
      <c r="K613" t="s">
        <v>22</v>
      </c>
      <c r="L613" t="s">
        <v>23</v>
      </c>
    </row>
    <row r="614" spans="1:12" hidden="1" x14ac:dyDescent="0.2">
      <c r="A614" t="s">
        <v>187</v>
      </c>
      <c r="B614" s="2">
        <v>340268048</v>
      </c>
      <c r="C614" s="2">
        <v>277</v>
      </c>
      <c r="D614" s="3">
        <v>33616</v>
      </c>
      <c r="E614" s="3">
        <v>5648</v>
      </c>
      <c r="F614" s="4">
        <v>134.52000000000001</v>
      </c>
      <c r="G614">
        <v>0</v>
      </c>
      <c r="H614" s="5">
        <v>0.98</v>
      </c>
      <c r="K614" t="s">
        <v>22</v>
      </c>
      <c r="L614" t="s">
        <v>23</v>
      </c>
    </row>
    <row r="615" spans="1:12" hidden="1" x14ac:dyDescent="0.2">
      <c r="A615" t="s">
        <v>187</v>
      </c>
      <c r="B615" s="2">
        <v>340290671</v>
      </c>
      <c r="C615" s="2">
        <v>630</v>
      </c>
      <c r="D615" s="3">
        <v>68050</v>
      </c>
      <c r="E615" s="3">
        <v>940</v>
      </c>
      <c r="F615" s="4">
        <v>310.2</v>
      </c>
      <c r="G615">
        <v>0</v>
      </c>
      <c r="H615" s="5">
        <v>1</v>
      </c>
      <c r="K615" t="s">
        <v>22</v>
      </c>
      <c r="L615" t="s">
        <v>23</v>
      </c>
    </row>
    <row r="616" spans="1:12" hidden="1" x14ac:dyDescent="0.2">
      <c r="A616" t="s">
        <v>187</v>
      </c>
      <c r="B616" s="2">
        <v>340297458</v>
      </c>
      <c r="C616" s="2">
        <v>173</v>
      </c>
      <c r="D616" s="3">
        <v>58885</v>
      </c>
      <c r="E616" s="3">
        <v>3840</v>
      </c>
      <c r="F616" s="4">
        <v>140.75</v>
      </c>
      <c r="G616">
        <v>0</v>
      </c>
      <c r="H616" s="5">
        <v>0.99</v>
      </c>
      <c r="K616" t="s">
        <v>22</v>
      </c>
      <c r="L616" t="s">
        <v>23</v>
      </c>
    </row>
    <row r="617" spans="1:12" hidden="1" x14ac:dyDescent="0.2">
      <c r="A617" t="s">
        <v>187</v>
      </c>
      <c r="B617" s="2">
        <v>340300298</v>
      </c>
      <c r="C617" s="2">
        <v>630</v>
      </c>
      <c r="D617" s="3">
        <v>28470</v>
      </c>
      <c r="E617" s="3">
        <v>3000</v>
      </c>
      <c r="F617" s="4">
        <v>253.7</v>
      </c>
      <c r="G617">
        <v>0</v>
      </c>
      <c r="H617" s="5">
        <v>0.99</v>
      </c>
      <c r="K617" t="s">
        <v>22</v>
      </c>
      <c r="L617" t="s">
        <v>23</v>
      </c>
    </row>
    <row r="618" spans="1:12" hidden="1" x14ac:dyDescent="0.2">
      <c r="A618" t="s">
        <v>187</v>
      </c>
      <c r="B618" s="2">
        <v>340390877</v>
      </c>
      <c r="C618" s="2">
        <v>17</v>
      </c>
      <c r="D618" s="3">
        <v>29018</v>
      </c>
      <c r="E618" s="3">
        <v>0</v>
      </c>
      <c r="F618" s="4">
        <v>62.14</v>
      </c>
      <c r="G618">
        <v>0</v>
      </c>
      <c r="H618" s="5">
        <v>0</v>
      </c>
      <c r="K618" t="s">
        <v>22</v>
      </c>
      <c r="L618" t="s">
        <v>23</v>
      </c>
    </row>
    <row r="619" spans="1:12" hidden="1" x14ac:dyDescent="0.2">
      <c r="A619" t="s">
        <v>187</v>
      </c>
      <c r="B619" s="2">
        <v>340400969</v>
      </c>
      <c r="C619" s="2">
        <v>173</v>
      </c>
      <c r="D619" s="3">
        <v>23860</v>
      </c>
      <c r="E619" s="3">
        <v>7355</v>
      </c>
      <c r="F619" s="4">
        <v>115.4</v>
      </c>
      <c r="G619">
        <v>0</v>
      </c>
      <c r="H619" s="5">
        <v>0.95</v>
      </c>
      <c r="K619" t="s">
        <v>22</v>
      </c>
      <c r="L619" t="s">
        <v>23</v>
      </c>
    </row>
    <row r="620" spans="1:12" hidden="1" x14ac:dyDescent="0.2">
      <c r="A620" t="s">
        <v>187</v>
      </c>
      <c r="B620" s="2">
        <v>340414201</v>
      </c>
      <c r="C620" s="2">
        <v>69</v>
      </c>
      <c r="D620" s="3">
        <v>35464</v>
      </c>
      <c r="E620" s="3">
        <v>0</v>
      </c>
      <c r="F620" s="4">
        <v>47.18</v>
      </c>
      <c r="G620">
        <v>0</v>
      </c>
      <c r="H620" s="5">
        <v>0</v>
      </c>
      <c r="K620" t="s">
        <v>22</v>
      </c>
      <c r="L620" t="s">
        <v>23</v>
      </c>
    </row>
    <row r="621" spans="1:12" hidden="1" x14ac:dyDescent="0.2">
      <c r="A621" t="s">
        <v>187</v>
      </c>
      <c r="B621" s="2">
        <v>340415670</v>
      </c>
      <c r="C621" s="2">
        <v>17</v>
      </c>
      <c r="D621" s="3">
        <v>8645</v>
      </c>
      <c r="E621" s="3">
        <v>0</v>
      </c>
      <c r="F621" s="4">
        <v>24.88</v>
      </c>
      <c r="G621">
        <v>0</v>
      </c>
      <c r="H621" s="5">
        <v>0</v>
      </c>
      <c r="K621" t="s">
        <v>22</v>
      </c>
      <c r="L621" t="s">
        <v>23</v>
      </c>
    </row>
    <row r="622" spans="1:12" hidden="1" x14ac:dyDescent="0.2">
      <c r="A622" t="s">
        <v>187</v>
      </c>
      <c r="B622" s="2">
        <v>340423200</v>
      </c>
      <c r="C622" s="2">
        <v>111</v>
      </c>
      <c r="D622" s="3">
        <v>8622</v>
      </c>
      <c r="E622" s="3">
        <v>1156</v>
      </c>
      <c r="F622" s="4">
        <v>41.4</v>
      </c>
      <c r="G622">
        <v>0</v>
      </c>
      <c r="H622" s="5">
        <v>0.99</v>
      </c>
      <c r="K622" t="s">
        <v>22</v>
      </c>
      <c r="L622" t="s">
        <v>23</v>
      </c>
    </row>
    <row r="623" spans="1:12" hidden="1" x14ac:dyDescent="0.2">
      <c r="A623" t="s">
        <v>187</v>
      </c>
      <c r="B623" s="2">
        <v>340428521</v>
      </c>
      <c r="C623" s="2">
        <v>44</v>
      </c>
      <c r="D623" s="3">
        <v>35342</v>
      </c>
      <c r="E623" s="3">
        <v>0</v>
      </c>
      <c r="F623" s="4">
        <v>49.7</v>
      </c>
      <c r="G623">
        <v>0</v>
      </c>
      <c r="H623" s="5">
        <v>0</v>
      </c>
      <c r="K623" t="s">
        <v>22</v>
      </c>
      <c r="L623" t="s">
        <v>23</v>
      </c>
    </row>
    <row r="624" spans="1:12" hidden="1" x14ac:dyDescent="0.2">
      <c r="A624" t="s">
        <v>187</v>
      </c>
      <c r="B624" s="2">
        <v>340445387</v>
      </c>
      <c r="C624" s="2">
        <v>44</v>
      </c>
      <c r="D624" s="3">
        <v>5946</v>
      </c>
      <c r="E624" s="3">
        <v>0</v>
      </c>
      <c r="F624" s="4">
        <v>18.86</v>
      </c>
      <c r="G624">
        <v>0</v>
      </c>
      <c r="H624" s="5">
        <v>0</v>
      </c>
      <c r="K624" t="s">
        <v>22</v>
      </c>
      <c r="L624" t="s">
        <v>23</v>
      </c>
    </row>
    <row r="625" spans="1:12" hidden="1" x14ac:dyDescent="0.2">
      <c r="A625" t="s">
        <v>187</v>
      </c>
      <c r="B625" s="2">
        <v>340450632</v>
      </c>
      <c r="C625" s="2">
        <v>17</v>
      </c>
      <c r="D625" s="3">
        <v>8320</v>
      </c>
      <c r="E625" s="3">
        <v>0</v>
      </c>
      <c r="F625" s="4">
        <v>22.16</v>
      </c>
      <c r="G625">
        <v>0</v>
      </c>
      <c r="H625" s="5">
        <v>0</v>
      </c>
      <c r="K625" t="s">
        <v>22</v>
      </c>
      <c r="L625" t="s">
        <v>23</v>
      </c>
    </row>
    <row r="626" spans="1:12" hidden="1" x14ac:dyDescent="0.2">
      <c r="A626" t="s">
        <v>187</v>
      </c>
      <c r="B626" s="2">
        <v>340453512</v>
      </c>
      <c r="C626" s="2">
        <v>139</v>
      </c>
      <c r="D626" s="3">
        <v>34274</v>
      </c>
      <c r="E626" s="3">
        <v>6306</v>
      </c>
      <c r="F626" s="4">
        <v>141.62</v>
      </c>
      <c r="G626">
        <v>0</v>
      </c>
      <c r="H626" s="5">
        <v>0.98</v>
      </c>
      <c r="K626" t="s">
        <v>22</v>
      </c>
      <c r="L626" t="s">
        <v>23</v>
      </c>
    </row>
    <row r="627" spans="1:12" hidden="1" x14ac:dyDescent="0.2">
      <c r="A627" t="s">
        <v>187</v>
      </c>
      <c r="B627" s="2">
        <v>340454987</v>
      </c>
      <c r="C627" s="2">
        <v>111</v>
      </c>
      <c r="D627" s="3">
        <v>10708</v>
      </c>
      <c r="E627" s="3">
        <v>214</v>
      </c>
      <c r="F627" s="4">
        <v>65.56</v>
      </c>
      <c r="G627">
        <v>0</v>
      </c>
      <c r="H627" s="5">
        <v>1</v>
      </c>
      <c r="K627" t="s">
        <v>22</v>
      </c>
      <c r="L627" t="s">
        <v>23</v>
      </c>
    </row>
    <row r="628" spans="1:12" hidden="1" x14ac:dyDescent="0.2">
      <c r="A628" t="s">
        <v>187</v>
      </c>
      <c r="B628" s="2">
        <v>340466891</v>
      </c>
      <c r="C628" s="2">
        <v>44</v>
      </c>
      <c r="D628" s="3">
        <v>22422</v>
      </c>
      <c r="E628" s="3">
        <v>0</v>
      </c>
      <c r="F628" s="4">
        <v>12.58</v>
      </c>
      <c r="G628">
        <v>0</v>
      </c>
      <c r="H628" s="5">
        <v>0</v>
      </c>
      <c r="K628" t="s">
        <v>22</v>
      </c>
      <c r="L628" t="s">
        <v>23</v>
      </c>
    </row>
    <row r="629" spans="1:12" hidden="1" x14ac:dyDescent="0.2">
      <c r="A629" t="s">
        <v>187</v>
      </c>
      <c r="B629" s="2">
        <v>340470725</v>
      </c>
      <c r="C629" s="2">
        <v>44</v>
      </c>
      <c r="D629" s="3">
        <v>7558</v>
      </c>
      <c r="E629" s="3">
        <v>0</v>
      </c>
      <c r="F629" s="4">
        <v>26.49</v>
      </c>
      <c r="G629">
        <v>0</v>
      </c>
      <c r="H629" s="5">
        <v>0</v>
      </c>
      <c r="K629" t="s">
        <v>22</v>
      </c>
      <c r="L629" t="s">
        <v>23</v>
      </c>
    </row>
    <row r="630" spans="1:12" hidden="1" x14ac:dyDescent="0.2">
      <c r="A630" t="s">
        <v>187</v>
      </c>
      <c r="B630" s="2">
        <v>340474331</v>
      </c>
      <c r="C630" s="2">
        <v>17</v>
      </c>
      <c r="D630" s="3">
        <v>8655</v>
      </c>
      <c r="E630" s="3">
        <v>0</v>
      </c>
      <c r="F630" s="4">
        <v>16.8</v>
      </c>
      <c r="G630">
        <v>0</v>
      </c>
      <c r="H630" s="5">
        <v>0</v>
      </c>
      <c r="K630" t="s">
        <v>22</v>
      </c>
      <c r="L630" t="s">
        <v>23</v>
      </c>
    </row>
    <row r="631" spans="1:12" hidden="1" x14ac:dyDescent="0.2">
      <c r="A631" t="s">
        <v>187</v>
      </c>
      <c r="B631" s="2">
        <v>340476435</v>
      </c>
      <c r="C631" s="2">
        <v>55</v>
      </c>
      <c r="D631" s="3">
        <v>7354</v>
      </c>
      <c r="E631" s="3">
        <v>0</v>
      </c>
      <c r="F631" s="4">
        <v>29.1</v>
      </c>
      <c r="G631">
        <v>0</v>
      </c>
      <c r="H631" s="5">
        <v>0</v>
      </c>
      <c r="K631" t="s">
        <v>22</v>
      </c>
      <c r="L631" t="s">
        <v>23</v>
      </c>
    </row>
    <row r="632" spans="1:12" hidden="1" x14ac:dyDescent="0.2">
      <c r="A632" t="s">
        <v>187</v>
      </c>
      <c r="B632" s="2">
        <v>340477773</v>
      </c>
      <c r="C632" s="2">
        <v>87</v>
      </c>
      <c r="D632" s="3">
        <v>10670</v>
      </c>
      <c r="E632" s="3">
        <v>95</v>
      </c>
      <c r="F632" s="4">
        <v>30.2</v>
      </c>
      <c r="G632">
        <v>0</v>
      </c>
      <c r="H632" s="5">
        <v>1</v>
      </c>
      <c r="K632" t="s">
        <v>22</v>
      </c>
      <c r="L632" t="s">
        <v>23</v>
      </c>
    </row>
    <row r="633" spans="1:12" hidden="1" x14ac:dyDescent="0.2">
      <c r="A633" t="s">
        <v>187</v>
      </c>
      <c r="B633" s="2">
        <v>340478454</v>
      </c>
      <c r="C633" s="2">
        <v>28</v>
      </c>
      <c r="D633" s="3">
        <v>3574</v>
      </c>
      <c r="E633" s="3">
        <v>0</v>
      </c>
      <c r="F633" s="4">
        <v>5.58</v>
      </c>
      <c r="G633">
        <v>0</v>
      </c>
      <c r="H633" s="5">
        <v>0</v>
      </c>
      <c r="K633" t="s">
        <v>22</v>
      </c>
      <c r="L633" t="s">
        <v>23</v>
      </c>
    </row>
    <row r="634" spans="1:12" hidden="1" x14ac:dyDescent="0.2">
      <c r="A634" t="s">
        <v>187</v>
      </c>
      <c r="B634" s="2">
        <v>340478671</v>
      </c>
      <c r="C634" s="2">
        <v>28</v>
      </c>
      <c r="D634" s="3">
        <v>5682</v>
      </c>
      <c r="E634" s="3">
        <v>0</v>
      </c>
      <c r="F634" s="4">
        <v>26.21</v>
      </c>
      <c r="G634">
        <v>0</v>
      </c>
      <c r="H634" s="5">
        <v>0</v>
      </c>
      <c r="K634" t="s">
        <v>22</v>
      </c>
      <c r="L634" t="s">
        <v>23</v>
      </c>
    </row>
    <row r="635" spans="1:12" hidden="1" x14ac:dyDescent="0.2">
      <c r="A635" t="s">
        <v>187</v>
      </c>
      <c r="B635" s="2">
        <v>340481069</v>
      </c>
      <c r="C635" s="2">
        <v>28</v>
      </c>
      <c r="D635" s="3">
        <v>7928</v>
      </c>
      <c r="E635" s="3">
        <v>0</v>
      </c>
      <c r="F635" s="4">
        <v>29.54</v>
      </c>
      <c r="G635">
        <v>0</v>
      </c>
      <c r="H635" s="5">
        <v>0</v>
      </c>
      <c r="K635" t="s">
        <v>22</v>
      </c>
      <c r="L635" t="s">
        <v>23</v>
      </c>
    </row>
    <row r="636" spans="1:12" hidden="1" x14ac:dyDescent="0.2">
      <c r="A636" t="s">
        <v>187</v>
      </c>
      <c r="B636" s="2">
        <v>340481145</v>
      </c>
      <c r="C636" s="2">
        <v>111</v>
      </c>
      <c r="D636" s="3">
        <v>57216</v>
      </c>
      <c r="E636" s="3">
        <v>10376</v>
      </c>
      <c r="F636" s="4">
        <v>121.9</v>
      </c>
      <c r="G636">
        <v>0</v>
      </c>
      <c r="H636" s="5">
        <v>0.98</v>
      </c>
      <c r="K636" t="s">
        <v>22</v>
      </c>
      <c r="L636" t="s">
        <v>23</v>
      </c>
    </row>
    <row r="637" spans="1:12" hidden="1" x14ac:dyDescent="0.2">
      <c r="A637" t="s">
        <v>187</v>
      </c>
      <c r="B637" s="2">
        <v>340481145</v>
      </c>
      <c r="C637" s="2">
        <v>111</v>
      </c>
      <c r="D637" s="3">
        <v>57216</v>
      </c>
      <c r="E637" s="3">
        <v>10376</v>
      </c>
      <c r="F637" s="4">
        <v>121.9</v>
      </c>
      <c r="G637">
        <v>0</v>
      </c>
      <c r="H637" s="5">
        <v>0.98</v>
      </c>
      <c r="K637" t="s">
        <v>22</v>
      </c>
      <c r="L637" t="s">
        <v>23</v>
      </c>
    </row>
    <row r="638" spans="1:12" hidden="1" x14ac:dyDescent="0.2">
      <c r="A638" t="s">
        <v>187</v>
      </c>
      <c r="B638" s="2">
        <v>340481145</v>
      </c>
      <c r="C638" s="2">
        <v>139</v>
      </c>
      <c r="D638" s="3">
        <v>57216</v>
      </c>
      <c r="E638" s="3">
        <v>10376</v>
      </c>
      <c r="F638" s="4">
        <v>121.9</v>
      </c>
      <c r="G638">
        <v>0</v>
      </c>
      <c r="H638" s="5">
        <v>0.98</v>
      </c>
      <c r="K638" t="s">
        <v>22</v>
      </c>
      <c r="L638" t="s">
        <v>23</v>
      </c>
    </row>
    <row r="639" spans="1:12" hidden="1" x14ac:dyDescent="0.2">
      <c r="A639" t="s">
        <v>187</v>
      </c>
      <c r="B639" s="2">
        <v>340482853</v>
      </c>
      <c r="C639" s="2">
        <v>69</v>
      </c>
      <c r="D639" s="3">
        <v>11555</v>
      </c>
      <c r="E639" s="3">
        <v>0</v>
      </c>
      <c r="F639" s="4">
        <v>38.53</v>
      </c>
      <c r="G639">
        <v>0</v>
      </c>
      <c r="H639" s="5">
        <v>0</v>
      </c>
      <c r="K639" t="s">
        <v>22</v>
      </c>
      <c r="L639" t="s">
        <v>23</v>
      </c>
    </row>
    <row r="640" spans="1:12" hidden="1" x14ac:dyDescent="0.2">
      <c r="A640" t="s">
        <v>187</v>
      </c>
      <c r="B640" s="2">
        <v>340485073</v>
      </c>
      <c r="C640" s="2">
        <v>346</v>
      </c>
      <c r="D640" s="3">
        <v>39015</v>
      </c>
      <c r="E640" s="3">
        <v>12055</v>
      </c>
      <c r="F640" s="4">
        <v>226.05</v>
      </c>
      <c r="G640">
        <v>0</v>
      </c>
      <c r="H640" s="5">
        <v>0.95</v>
      </c>
      <c r="K640" t="s">
        <v>22</v>
      </c>
      <c r="L640" t="s">
        <v>23</v>
      </c>
    </row>
    <row r="641" spans="1:12" hidden="1" x14ac:dyDescent="0.2">
      <c r="A641" t="s">
        <v>187</v>
      </c>
      <c r="B641" s="2">
        <v>340485116</v>
      </c>
      <c r="C641" s="2">
        <v>218</v>
      </c>
      <c r="D641" s="3">
        <v>8072</v>
      </c>
      <c r="E641" s="3">
        <v>2728</v>
      </c>
      <c r="F641" s="4">
        <v>74.52</v>
      </c>
      <c r="G641">
        <v>0</v>
      </c>
      <c r="H641" s="5">
        <v>0.94</v>
      </c>
      <c r="K641" t="s">
        <v>22</v>
      </c>
      <c r="L641" t="s">
        <v>23</v>
      </c>
    </row>
    <row r="642" spans="1:12" hidden="1" x14ac:dyDescent="0.2">
      <c r="A642" t="s">
        <v>187</v>
      </c>
      <c r="B642" s="2">
        <v>340485908</v>
      </c>
      <c r="C642" s="2">
        <v>55</v>
      </c>
      <c r="D642" s="3">
        <v>27377</v>
      </c>
      <c r="E642" s="3">
        <v>0</v>
      </c>
      <c r="F642" s="4">
        <v>43.3</v>
      </c>
      <c r="G642">
        <v>0</v>
      </c>
      <c r="H642" s="5">
        <v>0</v>
      </c>
      <c r="K642" t="s">
        <v>22</v>
      </c>
      <c r="L642" t="s">
        <v>23</v>
      </c>
    </row>
    <row r="643" spans="1:12" hidden="1" x14ac:dyDescent="0.2">
      <c r="A643" t="s">
        <v>187</v>
      </c>
      <c r="B643" s="2">
        <v>340488855</v>
      </c>
      <c r="C643" s="2">
        <v>218</v>
      </c>
      <c r="D643" s="3">
        <v>53928</v>
      </c>
      <c r="E643" s="3">
        <v>4288</v>
      </c>
      <c r="F643" s="4">
        <v>211.36</v>
      </c>
      <c r="G643">
        <v>0</v>
      </c>
      <c r="H643" s="5">
        <v>0.99</v>
      </c>
      <c r="K643" t="s">
        <v>22</v>
      </c>
      <c r="L643" t="s">
        <v>23</v>
      </c>
    </row>
    <row r="644" spans="1:12" hidden="1" x14ac:dyDescent="0.2">
      <c r="A644" t="s">
        <v>187</v>
      </c>
      <c r="B644" s="2">
        <v>340489285</v>
      </c>
      <c r="C644" s="2">
        <v>55</v>
      </c>
      <c r="D644" s="3">
        <v>27396</v>
      </c>
      <c r="E644" s="3">
        <v>0</v>
      </c>
      <c r="F644" s="4">
        <v>36.58</v>
      </c>
      <c r="G644">
        <v>0</v>
      </c>
      <c r="H644" s="5">
        <v>0</v>
      </c>
      <c r="K644" t="s">
        <v>22</v>
      </c>
      <c r="L644" t="s">
        <v>23</v>
      </c>
    </row>
    <row r="645" spans="1:12" hidden="1" x14ac:dyDescent="0.2">
      <c r="A645" t="s">
        <v>187</v>
      </c>
      <c r="B645" s="2">
        <v>340491845</v>
      </c>
      <c r="C645" s="2">
        <v>436</v>
      </c>
      <c r="D645" s="3">
        <v>49002</v>
      </c>
      <c r="E645" s="3">
        <v>5436</v>
      </c>
      <c r="F645" s="4">
        <v>269.16000000000003</v>
      </c>
      <c r="G645">
        <v>0</v>
      </c>
      <c r="H645" s="5">
        <v>0.99</v>
      </c>
      <c r="K645" t="s">
        <v>22</v>
      </c>
      <c r="L645" t="s">
        <v>23</v>
      </c>
    </row>
    <row r="646" spans="1:12" hidden="1" x14ac:dyDescent="0.2">
      <c r="A646" t="s">
        <v>187</v>
      </c>
      <c r="B646" s="2">
        <v>340493399</v>
      </c>
      <c r="C646" s="2">
        <v>173</v>
      </c>
      <c r="D646" s="3">
        <v>7728</v>
      </c>
      <c r="E646" s="3">
        <v>2728</v>
      </c>
      <c r="F646" s="4">
        <v>47.04</v>
      </c>
      <c r="G646">
        <v>0</v>
      </c>
      <c r="H646" s="5">
        <v>0.94</v>
      </c>
      <c r="K646" t="s">
        <v>22</v>
      </c>
      <c r="L646" t="s">
        <v>23</v>
      </c>
    </row>
    <row r="647" spans="1:12" hidden="1" x14ac:dyDescent="0.2">
      <c r="A647" t="s">
        <v>187</v>
      </c>
      <c r="B647" s="2">
        <v>340494917</v>
      </c>
      <c r="C647" s="2">
        <v>87</v>
      </c>
      <c r="D647" s="3">
        <v>6930</v>
      </c>
      <c r="E647" s="3">
        <v>1590</v>
      </c>
      <c r="F647" s="4">
        <v>24.7</v>
      </c>
      <c r="G647">
        <v>0</v>
      </c>
      <c r="H647" s="5">
        <v>0.97</v>
      </c>
      <c r="K647" t="s">
        <v>22</v>
      </c>
      <c r="L647" t="s">
        <v>23</v>
      </c>
    </row>
    <row r="648" spans="1:12" hidden="1" x14ac:dyDescent="0.2">
      <c r="A648" t="s">
        <v>187</v>
      </c>
      <c r="B648" s="2">
        <v>340495337</v>
      </c>
      <c r="C648" s="2">
        <v>87</v>
      </c>
      <c r="D648" s="3">
        <v>9420</v>
      </c>
      <c r="E648" s="3">
        <v>1970</v>
      </c>
      <c r="F648" s="4">
        <v>31.15</v>
      </c>
      <c r="G648">
        <v>0</v>
      </c>
      <c r="H648" s="5">
        <v>0.97</v>
      </c>
      <c r="K648" t="s">
        <v>22</v>
      </c>
      <c r="L648" t="s">
        <v>23</v>
      </c>
    </row>
    <row r="649" spans="1:12" hidden="1" x14ac:dyDescent="0.2">
      <c r="A649" t="s">
        <v>187</v>
      </c>
      <c r="B649" s="2">
        <v>340495884</v>
      </c>
      <c r="C649" s="2">
        <v>28</v>
      </c>
      <c r="D649" s="3">
        <v>0</v>
      </c>
      <c r="E649" s="3">
        <v>0</v>
      </c>
      <c r="F649" s="4">
        <v>0</v>
      </c>
      <c r="G649">
        <v>0</v>
      </c>
      <c r="H649" s="5">
        <v>0</v>
      </c>
      <c r="K649" t="s">
        <v>22</v>
      </c>
      <c r="L649" t="s">
        <v>23</v>
      </c>
    </row>
    <row r="650" spans="1:12" hidden="1" x14ac:dyDescent="0.2">
      <c r="A650" t="s">
        <v>187</v>
      </c>
      <c r="B650" s="2">
        <v>340498825</v>
      </c>
      <c r="C650" s="2">
        <v>630</v>
      </c>
      <c r="D650" s="3">
        <v>109420</v>
      </c>
      <c r="E650" s="3">
        <v>4640</v>
      </c>
      <c r="F650" s="4">
        <v>420.3</v>
      </c>
      <c r="G650">
        <v>0</v>
      </c>
      <c r="H650" s="5">
        <v>0.99</v>
      </c>
      <c r="K650" t="s">
        <v>22</v>
      </c>
      <c r="L650" t="s">
        <v>23</v>
      </c>
    </row>
    <row r="651" spans="1:12" hidden="1" x14ac:dyDescent="0.2">
      <c r="A651" t="s">
        <v>187</v>
      </c>
      <c r="B651" s="2">
        <v>340501486</v>
      </c>
      <c r="C651" s="2">
        <v>44</v>
      </c>
      <c r="D651" s="3">
        <v>14</v>
      </c>
      <c r="E651" s="3">
        <v>0</v>
      </c>
      <c r="F651" s="4">
        <v>17.09</v>
      </c>
      <c r="G651">
        <v>0</v>
      </c>
      <c r="H651" s="5">
        <v>0</v>
      </c>
      <c r="K651" t="s">
        <v>22</v>
      </c>
      <c r="L651" t="s">
        <v>23</v>
      </c>
    </row>
    <row r="652" spans="1:12" hidden="1" x14ac:dyDescent="0.2">
      <c r="A652" t="s">
        <v>187</v>
      </c>
      <c r="B652" s="2">
        <v>340502274</v>
      </c>
      <c r="C652" s="2">
        <v>218</v>
      </c>
      <c r="D652" s="3">
        <v>29421</v>
      </c>
      <c r="E652" s="3">
        <v>6594</v>
      </c>
      <c r="F652" s="4">
        <v>121.32</v>
      </c>
      <c r="G652">
        <v>0</v>
      </c>
      <c r="H652" s="5">
        <v>0.97</v>
      </c>
      <c r="K652" t="s">
        <v>22</v>
      </c>
      <c r="L652" t="s">
        <v>23</v>
      </c>
    </row>
    <row r="653" spans="1:12" hidden="1" x14ac:dyDescent="0.2">
      <c r="A653" t="s">
        <v>187</v>
      </c>
      <c r="B653" s="2">
        <v>340502293</v>
      </c>
      <c r="C653" s="2">
        <v>28</v>
      </c>
      <c r="D653" s="3">
        <v>56540</v>
      </c>
      <c r="E653" s="3">
        <v>10770</v>
      </c>
      <c r="F653" s="4">
        <v>154.1</v>
      </c>
      <c r="G653">
        <v>0</v>
      </c>
      <c r="H653" s="5">
        <v>0.98</v>
      </c>
      <c r="K653" t="s">
        <v>22</v>
      </c>
      <c r="L653" t="s">
        <v>23</v>
      </c>
    </row>
    <row r="654" spans="1:12" hidden="1" x14ac:dyDescent="0.2">
      <c r="A654" t="s">
        <v>187</v>
      </c>
      <c r="B654" s="2">
        <v>340502293</v>
      </c>
      <c r="C654" s="2">
        <v>173</v>
      </c>
      <c r="D654" s="3">
        <v>56540</v>
      </c>
      <c r="E654" s="3">
        <v>10770</v>
      </c>
      <c r="F654" s="4">
        <v>154.1</v>
      </c>
      <c r="G654">
        <v>0</v>
      </c>
      <c r="H654" s="5">
        <v>0.98</v>
      </c>
      <c r="K654" t="s">
        <v>22</v>
      </c>
      <c r="L654" t="s">
        <v>23</v>
      </c>
    </row>
    <row r="655" spans="1:12" hidden="1" x14ac:dyDescent="0.2">
      <c r="A655" t="s">
        <v>187</v>
      </c>
      <c r="B655" s="2">
        <v>340503711</v>
      </c>
      <c r="C655" s="2">
        <v>111</v>
      </c>
      <c r="D655" s="3">
        <v>79128</v>
      </c>
      <c r="E655" s="3">
        <v>9816</v>
      </c>
      <c r="F655" s="4">
        <v>240.76</v>
      </c>
      <c r="G655">
        <v>0</v>
      </c>
      <c r="H655" s="5">
        <v>0.99</v>
      </c>
      <c r="K655" t="s">
        <v>22</v>
      </c>
      <c r="L655" t="s">
        <v>23</v>
      </c>
    </row>
    <row r="656" spans="1:12" hidden="1" x14ac:dyDescent="0.2">
      <c r="A656" t="s">
        <v>187</v>
      </c>
      <c r="B656" s="2">
        <v>340504270</v>
      </c>
      <c r="C656" s="2">
        <v>69</v>
      </c>
      <c r="D656" s="3">
        <v>9015</v>
      </c>
      <c r="E656" s="3">
        <v>0</v>
      </c>
      <c r="F656" s="4">
        <v>29.44</v>
      </c>
      <c r="G656">
        <v>0</v>
      </c>
      <c r="H656" s="5">
        <v>0</v>
      </c>
      <c r="K656" t="s">
        <v>22</v>
      </c>
      <c r="L656" t="s">
        <v>23</v>
      </c>
    </row>
    <row r="657" spans="1:12" hidden="1" x14ac:dyDescent="0.2">
      <c r="A657" t="s">
        <v>187</v>
      </c>
      <c r="B657" s="2">
        <v>340504273</v>
      </c>
      <c r="C657" s="2">
        <v>69</v>
      </c>
      <c r="D657" s="3">
        <v>9323</v>
      </c>
      <c r="E657" s="3">
        <v>0</v>
      </c>
      <c r="F657" s="4">
        <v>32.39</v>
      </c>
      <c r="G657">
        <v>0</v>
      </c>
      <c r="H657" s="5">
        <v>0</v>
      </c>
      <c r="K657" t="s">
        <v>22</v>
      </c>
      <c r="L657" t="s">
        <v>23</v>
      </c>
    </row>
    <row r="658" spans="1:12" hidden="1" x14ac:dyDescent="0.2">
      <c r="A658" t="s">
        <v>187</v>
      </c>
      <c r="B658" s="2">
        <v>340505076</v>
      </c>
      <c r="C658" s="2">
        <v>28</v>
      </c>
      <c r="D658" s="3">
        <v>2927</v>
      </c>
      <c r="E658" s="3">
        <v>0</v>
      </c>
      <c r="F658" s="4">
        <v>10.94</v>
      </c>
      <c r="G658">
        <v>0</v>
      </c>
      <c r="H658" s="5">
        <v>0</v>
      </c>
      <c r="K658" t="s">
        <v>22</v>
      </c>
      <c r="L658" t="s">
        <v>23</v>
      </c>
    </row>
    <row r="659" spans="1:12" hidden="1" x14ac:dyDescent="0.2">
      <c r="A659" t="s">
        <v>187</v>
      </c>
      <c r="B659" s="2">
        <v>340512592</v>
      </c>
      <c r="C659" s="2">
        <v>9</v>
      </c>
      <c r="D659" s="3">
        <v>1147</v>
      </c>
      <c r="E659" s="3">
        <v>0</v>
      </c>
      <c r="F659" s="4">
        <v>1.1000000000000001</v>
      </c>
      <c r="G659">
        <v>0</v>
      </c>
      <c r="H659" s="5">
        <v>0</v>
      </c>
      <c r="K659" t="s">
        <v>22</v>
      </c>
      <c r="L659" t="s">
        <v>23</v>
      </c>
    </row>
    <row r="660" spans="1:12" hidden="1" x14ac:dyDescent="0.2">
      <c r="A660" t="s">
        <v>187</v>
      </c>
      <c r="B660" s="2">
        <v>340517521</v>
      </c>
      <c r="C660" s="2">
        <v>87</v>
      </c>
      <c r="D660" s="3">
        <v>10675</v>
      </c>
      <c r="E660" s="3">
        <v>2415</v>
      </c>
      <c r="F660" s="4">
        <v>29.45</v>
      </c>
      <c r="G660">
        <v>0</v>
      </c>
      <c r="H660" s="5">
        <v>0.97</v>
      </c>
      <c r="K660" t="s">
        <v>22</v>
      </c>
      <c r="L660" t="s">
        <v>23</v>
      </c>
    </row>
    <row r="661" spans="1:12" hidden="1" x14ac:dyDescent="0.2">
      <c r="A661" t="s">
        <v>187</v>
      </c>
      <c r="B661" s="2">
        <v>340517813</v>
      </c>
      <c r="C661" s="2">
        <v>630</v>
      </c>
      <c r="D661" s="3">
        <v>84520</v>
      </c>
      <c r="E661" s="3">
        <v>17480</v>
      </c>
      <c r="F661" s="4">
        <v>399.8</v>
      </c>
      <c r="G661">
        <v>0</v>
      </c>
      <c r="H661" s="5">
        <v>0.97</v>
      </c>
      <c r="K661" t="s">
        <v>22</v>
      </c>
      <c r="L661" t="s">
        <v>23</v>
      </c>
    </row>
    <row r="662" spans="1:12" hidden="1" x14ac:dyDescent="0.2">
      <c r="A662" t="s">
        <v>187</v>
      </c>
      <c r="B662" s="2">
        <v>340520782</v>
      </c>
      <c r="C662" s="2">
        <v>111</v>
      </c>
      <c r="D662" s="3">
        <v>18104</v>
      </c>
      <c r="E662" s="3">
        <v>248</v>
      </c>
      <c r="F662" s="4">
        <v>17.239999999999998</v>
      </c>
      <c r="G662">
        <v>0</v>
      </c>
      <c r="H662" s="5">
        <v>1</v>
      </c>
      <c r="K662" t="s">
        <v>22</v>
      </c>
      <c r="L662" t="s">
        <v>23</v>
      </c>
    </row>
    <row r="663" spans="1:12" hidden="1" x14ac:dyDescent="0.2">
      <c r="A663" t="s">
        <v>187</v>
      </c>
      <c r="B663" s="2">
        <v>340528874</v>
      </c>
      <c r="C663" s="2">
        <v>55</v>
      </c>
      <c r="D663" s="3">
        <v>15713</v>
      </c>
      <c r="E663" s="3">
        <v>0</v>
      </c>
      <c r="F663" s="4">
        <v>22.73</v>
      </c>
      <c r="G663">
        <v>0</v>
      </c>
      <c r="H663" s="5">
        <v>0</v>
      </c>
      <c r="K663" t="s">
        <v>22</v>
      </c>
      <c r="L663" t="s">
        <v>23</v>
      </c>
    </row>
    <row r="664" spans="1:12" hidden="1" x14ac:dyDescent="0.2">
      <c r="A664" t="s">
        <v>187</v>
      </c>
      <c r="B664" s="2">
        <v>340538286</v>
      </c>
      <c r="C664" s="2">
        <v>55</v>
      </c>
      <c r="D664" s="3">
        <v>26043</v>
      </c>
      <c r="E664" s="3">
        <v>0</v>
      </c>
      <c r="F664" s="4">
        <v>15.38</v>
      </c>
      <c r="G664">
        <v>0</v>
      </c>
      <c r="H664" s="5">
        <v>0</v>
      </c>
      <c r="K664" t="s">
        <v>22</v>
      </c>
      <c r="L664" t="s">
        <v>23</v>
      </c>
    </row>
    <row r="665" spans="1:12" hidden="1" x14ac:dyDescent="0.2">
      <c r="A665" t="s">
        <v>187</v>
      </c>
      <c r="B665" s="2">
        <v>340540092</v>
      </c>
      <c r="C665" s="2">
        <v>87</v>
      </c>
      <c r="D665" s="3">
        <v>13620</v>
      </c>
      <c r="E665" s="3">
        <v>1190</v>
      </c>
      <c r="F665" s="4">
        <v>58.25</v>
      </c>
      <c r="G665">
        <v>0</v>
      </c>
      <c r="H665" s="5">
        <v>0.99</v>
      </c>
      <c r="K665" t="s">
        <v>22</v>
      </c>
      <c r="L665" t="s">
        <v>23</v>
      </c>
    </row>
    <row r="666" spans="1:12" hidden="1" x14ac:dyDescent="0.2">
      <c r="A666" t="s">
        <v>187</v>
      </c>
      <c r="B666" s="2">
        <v>340546539</v>
      </c>
      <c r="C666" s="2">
        <v>173</v>
      </c>
      <c r="D666" s="3">
        <v>6120</v>
      </c>
      <c r="E666" s="3">
        <v>655</v>
      </c>
      <c r="F666" s="4">
        <v>35.549999999999997</v>
      </c>
      <c r="G666">
        <v>0</v>
      </c>
      <c r="H666" s="5">
        <v>0.99</v>
      </c>
      <c r="K666" t="s">
        <v>22</v>
      </c>
      <c r="L666" t="s">
        <v>23</v>
      </c>
    </row>
    <row r="667" spans="1:12" hidden="1" x14ac:dyDescent="0.2">
      <c r="A667" t="s">
        <v>187</v>
      </c>
      <c r="B667" s="2">
        <v>340546549</v>
      </c>
      <c r="C667" s="2">
        <v>277</v>
      </c>
      <c r="D667" s="3">
        <v>41605</v>
      </c>
      <c r="E667" s="3">
        <v>0</v>
      </c>
      <c r="F667" s="4">
        <v>145.9</v>
      </c>
      <c r="G667">
        <v>0</v>
      </c>
      <c r="H667" s="5">
        <v>1</v>
      </c>
      <c r="K667" t="s">
        <v>22</v>
      </c>
      <c r="L667" t="s">
        <v>23</v>
      </c>
    </row>
    <row r="668" spans="1:12" hidden="1" x14ac:dyDescent="0.2">
      <c r="A668" t="s">
        <v>187</v>
      </c>
      <c r="B668" s="2">
        <v>340546763</v>
      </c>
      <c r="C668" s="2">
        <v>111</v>
      </c>
      <c r="D668" s="3">
        <v>24370</v>
      </c>
      <c r="E668" s="3">
        <v>1295</v>
      </c>
      <c r="F668" s="4">
        <v>87.45</v>
      </c>
      <c r="G668">
        <v>0</v>
      </c>
      <c r="H668" s="5">
        <v>0.99</v>
      </c>
      <c r="K668" t="s">
        <v>22</v>
      </c>
      <c r="L668" t="s">
        <v>23</v>
      </c>
    </row>
    <row r="669" spans="1:12" hidden="1" x14ac:dyDescent="0.2">
      <c r="A669" t="s">
        <v>187</v>
      </c>
      <c r="B669" s="2">
        <v>340551004</v>
      </c>
      <c r="C669" s="2">
        <v>69</v>
      </c>
      <c r="D669" s="3">
        <v>11354</v>
      </c>
      <c r="E669" s="3">
        <v>0</v>
      </c>
      <c r="F669" s="4">
        <v>43.3</v>
      </c>
      <c r="G669">
        <v>0</v>
      </c>
      <c r="H669" s="5">
        <v>0</v>
      </c>
      <c r="K669" t="s">
        <v>22</v>
      </c>
      <c r="L669" t="s">
        <v>23</v>
      </c>
    </row>
    <row r="670" spans="1:12" hidden="1" x14ac:dyDescent="0.2">
      <c r="A670" t="s">
        <v>187</v>
      </c>
      <c r="B670" s="2">
        <v>340555667</v>
      </c>
      <c r="C670" s="2">
        <v>44</v>
      </c>
      <c r="D670" s="3">
        <v>9702</v>
      </c>
      <c r="E670" s="3">
        <v>0</v>
      </c>
      <c r="F670" s="4">
        <v>12.83</v>
      </c>
      <c r="G670">
        <v>0</v>
      </c>
      <c r="H670" s="5">
        <v>0</v>
      </c>
      <c r="K670" t="s">
        <v>22</v>
      </c>
      <c r="L670" t="s">
        <v>23</v>
      </c>
    </row>
    <row r="671" spans="1:12" hidden="1" x14ac:dyDescent="0.2">
      <c r="A671" t="s">
        <v>187</v>
      </c>
      <c r="B671" s="2">
        <v>340561089</v>
      </c>
      <c r="C671" s="2">
        <v>173</v>
      </c>
      <c r="D671" s="3">
        <v>9495</v>
      </c>
      <c r="E671" s="3">
        <v>1295</v>
      </c>
      <c r="F671" s="4">
        <v>38.299999999999997</v>
      </c>
      <c r="G671">
        <v>0</v>
      </c>
      <c r="H671" s="5">
        <v>0.99</v>
      </c>
      <c r="K671" t="s">
        <v>22</v>
      </c>
      <c r="L671" t="s">
        <v>23</v>
      </c>
    </row>
    <row r="672" spans="1:12" hidden="1" x14ac:dyDescent="0.2">
      <c r="A672" t="s">
        <v>187</v>
      </c>
      <c r="B672" s="2">
        <v>340561697</v>
      </c>
      <c r="C672" s="2">
        <v>277</v>
      </c>
      <c r="D672" s="3">
        <v>16195</v>
      </c>
      <c r="E672" s="3">
        <v>5525</v>
      </c>
      <c r="F672" s="4">
        <v>81.45</v>
      </c>
      <c r="G672">
        <v>0</v>
      </c>
      <c r="H672" s="5">
        <v>0.94</v>
      </c>
      <c r="K672" t="s">
        <v>22</v>
      </c>
      <c r="L672" t="s">
        <v>23</v>
      </c>
    </row>
    <row r="673" spans="1:12" hidden="1" x14ac:dyDescent="0.2">
      <c r="A673" t="s">
        <v>187</v>
      </c>
      <c r="B673" s="2">
        <v>340563201</v>
      </c>
      <c r="C673" s="2">
        <v>346</v>
      </c>
      <c r="D673" s="3">
        <v>48345</v>
      </c>
      <c r="E673" s="3">
        <v>4820</v>
      </c>
      <c r="F673" s="4">
        <v>230.75</v>
      </c>
      <c r="G673">
        <v>0</v>
      </c>
      <c r="H673" s="5">
        <v>0.99</v>
      </c>
      <c r="K673" t="s">
        <v>22</v>
      </c>
      <c r="L673" t="s">
        <v>23</v>
      </c>
    </row>
    <row r="674" spans="1:12" hidden="1" x14ac:dyDescent="0.2">
      <c r="A674" t="s">
        <v>187</v>
      </c>
      <c r="B674" s="2">
        <v>340565080</v>
      </c>
      <c r="C674" s="2">
        <v>346</v>
      </c>
      <c r="D674" s="3">
        <v>32870</v>
      </c>
      <c r="E674" s="3">
        <v>7510</v>
      </c>
      <c r="F674" s="4">
        <v>143</v>
      </c>
      <c r="G674">
        <v>0</v>
      </c>
      <c r="H674" s="5">
        <v>0.97</v>
      </c>
      <c r="K674" t="s">
        <v>22</v>
      </c>
      <c r="L674" t="s">
        <v>23</v>
      </c>
    </row>
    <row r="675" spans="1:12" hidden="1" x14ac:dyDescent="0.2">
      <c r="A675" t="s">
        <v>187</v>
      </c>
      <c r="B675" s="2">
        <v>340566728</v>
      </c>
      <c r="C675" s="2">
        <v>218</v>
      </c>
      <c r="D675" s="3">
        <v>20535</v>
      </c>
      <c r="E675" s="3">
        <v>6775</v>
      </c>
      <c r="F675" s="4">
        <v>73.55</v>
      </c>
      <c r="G675">
        <v>0</v>
      </c>
      <c r="H675" s="5">
        <v>0.95</v>
      </c>
      <c r="K675" t="s">
        <v>22</v>
      </c>
      <c r="L675" t="s">
        <v>23</v>
      </c>
    </row>
    <row r="676" spans="1:12" hidden="1" x14ac:dyDescent="0.2">
      <c r="A676" t="s">
        <v>187</v>
      </c>
      <c r="B676" s="2">
        <v>345001582</v>
      </c>
      <c r="C676" s="2">
        <v>44</v>
      </c>
      <c r="D676" s="3">
        <v>4548</v>
      </c>
      <c r="E676" s="3">
        <v>0</v>
      </c>
      <c r="F676" s="4">
        <v>6.4</v>
      </c>
      <c r="G676">
        <v>0</v>
      </c>
      <c r="H676" s="5">
        <v>0</v>
      </c>
      <c r="K676" t="s">
        <v>22</v>
      </c>
      <c r="L676" t="s">
        <v>23</v>
      </c>
    </row>
    <row r="677" spans="1:12" hidden="1" x14ac:dyDescent="0.2">
      <c r="A677" t="s">
        <v>187</v>
      </c>
      <c r="B677" s="2">
        <v>345024698</v>
      </c>
      <c r="C677" s="2">
        <v>173</v>
      </c>
      <c r="D677" s="3">
        <v>17480</v>
      </c>
      <c r="E677" s="3">
        <v>0</v>
      </c>
      <c r="F677" s="4">
        <v>86.2</v>
      </c>
      <c r="G677">
        <v>0</v>
      </c>
      <c r="H677" s="5">
        <v>0</v>
      </c>
      <c r="K677" t="s">
        <v>22</v>
      </c>
      <c r="L677" t="s">
        <v>23</v>
      </c>
    </row>
    <row r="678" spans="1:12" hidden="1" x14ac:dyDescent="0.2">
      <c r="A678" t="s">
        <v>187</v>
      </c>
      <c r="B678" s="2">
        <v>345221529</v>
      </c>
      <c r="C678" s="2">
        <v>111</v>
      </c>
      <c r="D678" s="3">
        <v>11565</v>
      </c>
      <c r="E678" s="3">
        <v>1090</v>
      </c>
      <c r="F678" s="4">
        <v>56.9</v>
      </c>
      <c r="G678">
        <v>0</v>
      </c>
      <c r="H678" s="5">
        <v>0.99</v>
      </c>
      <c r="K678" t="s">
        <v>22</v>
      </c>
      <c r="L678" t="s">
        <v>23</v>
      </c>
    </row>
    <row r="679" spans="1:12" hidden="1" x14ac:dyDescent="0.2">
      <c r="A679" t="s">
        <v>187</v>
      </c>
      <c r="B679" s="2">
        <v>345221556</v>
      </c>
      <c r="C679" s="2">
        <v>139</v>
      </c>
      <c r="D679" s="3">
        <v>17385</v>
      </c>
      <c r="E679" s="3">
        <v>1525</v>
      </c>
      <c r="F679" s="4">
        <v>94.3</v>
      </c>
      <c r="G679">
        <v>0</v>
      </c>
      <c r="H679" s="5">
        <v>0.99</v>
      </c>
      <c r="K679" t="s">
        <v>22</v>
      </c>
      <c r="L679" t="s">
        <v>23</v>
      </c>
    </row>
    <row r="680" spans="1:12" hidden="1" x14ac:dyDescent="0.2">
      <c r="A680" t="s">
        <v>187</v>
      </c>
      <c r="B680" s="2">
        <v>345221586</v>
      </c>
      <c r="C680" s="2">
        <v>436</v>
      </c>
      <c r="D680" s="3">
        <v>51270</v>
      </c>
      <c r="E680" s="3">
        <v>8160</v>
      </c>
      <c r="F680" s="4">
        <v>254.4</v>
      </c>
      <c r="G680">
        <v>0</v>
      </c>
      <c r="H680" s="5">
        <v>0.98</v>
      </c>
      <c r="K680" t="s">
        <v>22</v>
      </c>
      <c r="L680" t="s">
        <v>23</v>
      </c>
    </row>
    <row r="681" spans="1:12" hidden="1" x14ac:dyDescent="0.2">
      <c r="A681" t="s">
        <v>187</v>
      </c>
      <c r="B681" s="2">
        <v>345239227</v>
      </c>
      <c r="C681" s="2">
        <v>436</v>
      </c>
      <c r="D681" s="3">
        <v>19510</v>
      </c>
      <c r="E681" s="3">
        <v>410</v>
      </c>
      <c r="F681" s="4">
        <v>96</v>
      </c>
      <c r="G681">
        <v>0</v>
      </c>
      <c r="H681" s="5">
        <v>1</v>
      </c>
      <c r="K681" t="s">
        <v>22</v>
      </c>
      <c r="L681" t="s">
        <v>23</v>
      </c>
    </row>
    <row r="682" spans="1:12" hidden="1" x14ac:dyDescent="0.2">
      <c r="A682" t="s">
        <v>187</v>
      </c>
      <c r="B682" s="2">
        <v>345539370</v>
      </c>
      <c r="C682" s="2">
        <v>218</v>
      </c>
      <c r="D682" s="3">
        <v>74820</v>
      </c>
      <c r="E682" s="3">
        <v>14110</v>
      </c>
      <c r="F682" s="4">
        <v>170.5</v>
      </c>
      <c r="G682">
        <v>0</v>
      </c>
      <c r="H682" s="5">
        <v>0.98</v>
      </c>
      <c r="K682" t="s">
        <v>22</v>
      </c>
      <c r="L682" t="s">
        <v>23</v>
      </c>
    </row>
    <row r="683" spans="1:12" hidden="1" x14ac:dyDescent="0.2">
      <c r="A683" t="s">
        <v>187</v>
      </c>
      <c r="B683" s="2">
        <v>345926778</v>
      </c>
      <c r="C683" s="2">
        <v>346</v>
      </c>
      <c r="D683" s="3">
        <v>73845</v>
      </c>
      <c r="E683" s="3">
        <v>5950</v>
      </c>
      <c r="F683" s="4">
        <v>202.85</v>
      </c>
      <c r="G683">
        <v>0</v>
      </c>
      <c r="H683" s="5">
        <v>0.99</v>
      </c>
      <c r="K683" t="s">
        <v>22</v>
      </c>
      <c r="L683" t="s">
        <v>23</v>
      </c>
    </row>
    <row r="684" spans="1:12" hidden="1" x14ac:dyDescent="0.2">
      <c r="A684" t="s">
        <v>187</v>
      </c>
      <c r="B684" s="2">
        <v>346616657</v>
      </c>
      <c r="C684" s="2">
        <v>554</v>
      </c>
      <c r="D684" s="3">
        <v>16920</v>
      </c>
      <c r="E684" s="3">
        <v>10</v>
      </c>
      <c r="F684" s="4">
        <v>110</v>
      </c>
      <c r="G684">
        <v>0</v>
      </c>
      <c r="H684" s="5">
        <v>1</v>
      </c>
      <c r="K684" t="s">
        <v>22</v>
      </c>
      <c r="L684" t="s">
        <v>23</v>
      </c>
    </row>
    <row r="685" spans="1:12" hidden="1" x14ac:dyDescent="0.2">
      <c r="A685" t="s">
        <v>187</v>
      </c>
      <c r="B685" s="2">
        <v>346619699</v>
      </c>
      <c r="C685" s="2">
        <v>277</v>
      </c>
      <c r="D685" s="3">
        <v>55510</v>
      </c>
      <c r="E685" s="3">
        <v>11430</v>
      </c>
      <c r="F685" s="4">
        <v>272.89999999999998</v>
      </c>
      <c r="G685">
        <v>0</v>
      </c>
      <c r="H685" s="5">
        <v>0.97</v>
      </c>
      <c r="K685" t="s">
        <v>22</v>
      </c>
      <c r="L685" t="s">
        <v>23</v>
      </c>
    </row>
    <row r="686" spans="1:12" hidden="1" x14ac:dyDescent="0.2">
      <c r="A686" t="s">
        <v>187</v>
      </c>
      <c r="B686" s="2">
        <v>347011028</v>
      </c>
      <c r="C686" s="2">
        <v>173</v>
      </c>
      <c r="D686" s="3">
        <v>33535</v>
      </c>
      <c r="E686" s="3">
        <v>0</v>
      </c>
      <c r="F686" s="4">
        <v>170.8</v>
      </c>
      <c r="G686">
        <v>0</v>
      </c>
      <c r="H686" s="5">
        <v>1</v>
      </c>
      <c r="K686" t="s">
        <v>22</v>
      </c>
      <c r="L686" t="s">
        <v>23</v>
      </c>
    </row>
    <row r="687" spans="1:12" hidden="1" x14ac:dyDescent="0.2">
      <c r="A687" t="s">
        <v>187</v>
      </c>
      <c r="B687" s="2">
        <v>347079898</v>
      </c>
      <c r="C687" s="2">
        <v>630</v>
      </c>
      <c r="D687" s="3">
        <v>49030</v>
      </c>
      <c r="E687" s="3">
        <v>8520</v>
      </c>
      <c r="F687" s="4">
        <v>303.5</v>
      </c>
      <c r="G687">
        <v>0</v>
      </c>
      <c r="H687" s="5">
        <v>0.98</v>
      </c>
      <c r="K687" t="s">
        <v>22</v>
      </c>
      <c r="L687" t="s">
        <v>23</v>
      </c>
    </row>
    <row r="688" spans="1:12" hidden="1" x14ac:dyDescent="0.2">
      <c r="A688" t="s">
        <v>187</v>
      </c>
      <c r="B688" s="2">
        <v>347162674</v>
      </c>
      <c r="C688" s="2">
        <v>111</v>
      </c>
      <c r="D688" s="3">
        <v>7575</v>
      </c>
      <c r="E688" s="3">
        <v>640</v>
      </c>
      <c r="F688" s="4">
        <v>46.7</v>
      </c>
      <c r="G688">
        <v>0</v>
      </c>
      <c r="H688" s="5">
        <v>0.99</v>
      </c>
      <c r="K688" t="s">
        <v>22</v>
      </c>
      <c r="L688" t="s">
        <v>23</v>
      </c>
    </row>
    <row r="689" spans="1:12" hidden="1" x14ac:dyDescent="0.2">
      <c r="A689" t="s">
        <v>187</v>
      </c>
      <c r="B689" s="2">
        <v>347263389</v>
      </c>
      <c r="C689" s="2">
        <v>139</v>
      </c>
      <c r="D689" s="3">
        <v>27035</v>
      </c>
      <c r="E689" s="3">
        <v>10835</v>
      </c>
      <c r="F689" s="4">
        <v>59.15</v>
      </c>
      <c r="G689">
        <v>0</v>
      </c>
      <c r="H689" s="5">
        <v>0.92</v>
      </c>
      <c r="K689" t="s">
        <v>22</v>
      </c>
      <c r="L689" t="s">
        <v>23</v>
      </c>
    </row>
    <row r="690" spans="1:12" hidden="1" x14ac:dyDescent="0.2">
      <c r="A690" t="s">
        <v>187</v>
      </c>
      <c r="B690" s="2">
        <v>347366538</v>
      </c>
      <c r="C690" s="2">
        <v>69</v>
      </c>
      <c r="D690" s="3">
        <v>5355</v>
      </c>
      <c r="E690" s="3">
        <v>0</v>
      </c>
      <c r="F690" s="4">
        <v>24.3</v>
      </c>
      <c r="G690">
        <v>0</v>
      </c>
      <c r="H690" s="5">
        <v>0</v>
      </c>
      <c r="K690" t="s">
        <v>22</v>
      </c>
      <c r="L690" t="s">
        <v>23</v>
      </c>
    </row>
    <row r="691" spans="1:12" hidden="1" x14ac:dyDescent="0.2">
      <c r="A691" t="s">
        <v>187</v>
      </c>
      <c r="B691" s="2">
        <v>347373905</v>
      </c>
      <c r="C691" s="2">
        <v>277</v>
      </c>
      <c r="D691" s="3">
        <v>18796</v>
      </c>
      <c r="E691" s="3">
        <v>136</v>
      </c>
      <c r="F691" s="4">
        <v>95.92</v>
      </c>
      <c r="G691">
        <v>0</v>
      </c>
      <c r="H691" s="5">
        <v>1</v>
      </c>
      <c r="K691" t="s">
        <v>22</v>
      </c>
      <c r="L691" t="s">
        <v>23</v>
      </c>
    </row>
    <row r="692" spans="1:12" hidden="1" x14ac:dyDescent="0.2">
      <c r="A692" t="s">
        <v>187</v>
      </c>
      <c r="B692" s="2">
        <v>347494353</v>
      </c>
      <c r="C692" s="2">
        <v>218</v>
      </c>
      <c r="D692" s="3">
        <v>38145</v>
      </c>
      <c r="E692" s="3">
        <v>0</v>
      </c>
      <c r="F692" s="4">
        <v>131.9</v>
      </c>
      <c r="G692">
        <v>0</v>
      </c>
      <c r="H692" s="5">
        <v>1</v>
      </c>
      <c r="K692" t="s">
        <v>22</v>
      </c>
      <c r="L692" t="s">
        <v>23</v>
      </c>
    </row>
    <row r="693" spans="1:12" hidden="1" x14ac:dyDescent="0.2">
      <c r="A693" t="s">
        <v>187</v>
      </c>
      <c r="B693" s="2">
        <v>347787661</v>
      </c>
      <c r="C693" s="2">
        <v>346</v>
      </c>
      <c r="D693" s="3">
        <v>28725</v>
      </c>
      <c r="E693" s="3">
        <v>5</v>
      </c>
      <c r="F693" s="4">
        <v>110.7</v>
      </c>
      <c r="G693">
        <v>0</v>
      </c>
      <c r="H693" s="5">
        <v>1</v>
      </c>
      <c r="K693" t="s">
        <v>22</v>
      </c>
      <c r="L693" t="s">
        <v>23</v>
      </c>
    </row>
    <row r="694" spans="1:12" hidden="1" x14ac:dyDescent="0.2">
      <c r="A694" t="s">
        <v>187</v>
      </c>
      <c r="B694" s="2">
        <v>347966478</v>
      </c>
      <c r="C694" s="2">
        <v>55</v>
      </c>
      <c r="D694" s="3">
        <v>893</v>
      </c>
      <c r="E694" s="3">
        <v>0</v>
      </c>
      <c r="F694" s="4">
        <v>11.6</v>
      </c>
      <c r="G694">
        <v>0</v>
      </c>
      <c r="H694" s="5">
        <v>0</v>
      </c>
      <c r="K694" t="s">
        <v>22</v>
      </c>
      <c r="L694" t="s">
        <v>23</v>
      </c>
    </row>
    <row r="695" spans="1:12" hidden="1" x14ac:dyDescent="0.2">
      <c r="A695" t="s">
        <v>188</v>
      </c>
      <c r="B695" s="2">
        <v>340197812</v>
      </c>
      <c r="C695" s="2">
        <v>173</v>
      </c>
      <c r="D695" s="3">
        <v>38950</v>
      </c>
      <c r="E695" s="3">
        <v>3030</v>
      </c>
      <c r="F695" s="4">
        <v>86.2</v>
      </c>
      <c r="G695">
        <v>0</v>
      </c>
      <c r="H695" s="5">
        <v>0.99</v>
      </c>
      <c r="I695" t="s">
        <v>26</v>
      </c>
      <c r="J695" t="s">
        <v>27</v>
      </c>
      <c r="K695" t="s">
        <v>22</v>
      </c>
      <c r="L695" t="s">
        <v>23</v>
      </c>
    </row>
    <row r="696" spans="1:12" hidden="1" x14ac:dyDescent="0.2">
      <c r="A696" t="s">
        <v>188</v>
      </c>
      <c r="B696" s="2">
        <v>340233084</v>
      </c>
      <c r="C696" s="2">
        <v>139</v>
      </c>
      <c r="D696" s="3">
        <v>34258</v>
      </c>
      <c r="E696" s="3">
        <v>1396</v>
      </c>
      <c r="F696" s="4">
        <v>125.2</v>
      </c>
      <c r="G696">
        <v>0</v>
      </c>
      <c r="H696" s="5">
        <v>1</v>
      </c>
      <c r="K696" t="s">
        <v>22</v>
      </c>
      <c r="L696" t="s">
        <v>23</v>
      </c>
    </row>
    <row r="697" spans="1:12" hidden="1" x14ac:dyDescent="0.2">
      <c r="A697" t="s">
        <v>188</v>
      </c>
      <c r="B697" s="2">
        <v>340233501</v>
      </c>
      <c r="C697" s="2">
        <v>111</v>
      </c>
      <c r="D697" s="3">
        <v>14660</v>
      </c>
      <c r="E697" s="3">
        <v>2135</v>
      </c>
      <c r="F697" s="4">
        <v>59.6</v>
      </c>
      <c r="G697">
        <v>0</v>
      </c>
      <c r="H697" s="5">
        <v>0.99</v>
      </c>
      <c r="K697" t="s">
        <v>22</v>
      </c>
      <c r="L697" t="s">
        <v>23</v>
      </c>
    </row>
    <row r="698" spans="1:12" hidden="1" x14ac:dyDescent="0.2">
      <c r="A698" t="s">
        <v>188</v>
      </c>
      <c r="B698" s="2">
        <v>340235004</v>
      </c>
      <c r="C698" s="2">
        <v>28</v>
      </c>
      <c r="D698" s="3">
        <v>19597</v>
      </c>
      <c r="E698" s="3">
        <v>0</v>
      </c>
      <c r="F698" s="4">
        <v>45.8</v>
      </c>
      <c r="G698">
        <v>0</v>
      </c>
      <c r="H698" s="5">
        <v>0</v>
      </c>
      <c r="K698" t="s">
        <v>22</v>
      </c>
      <c r="L698" t="s">
        <v>23</v>
      </c>
    </row>
    <row r="699" spans="1:12" hidden="1" x14ac:dyDescent="0.2">
      <c r="A699" t="s">
        <v>188</v>
      </c>
      <c r="B699" s="2">
        <v>340235779</v>
      </c>
      <c r="C699" s="2">
        <v>44</v>
      </c>
      <c r="D699" s="3">
        <v>28612</v>
      </c>
      <c r="E699" s="3">
        <v>0</v>
      </c>
      <c r="F699" s="4">
        <v>11.1</v>
      </c>
      <c r="G699">
        <v>0</v>
      </c>
      <c r="H699" s="5">
        <v>0</v>
      </c>
      <c r="K699" t="s">
        <v>22</v>
      </c>
      <c r="L699" t="s">
        <v>23</v>
      </c>
    </row>
    <row r="700" spans="1:12" hidden="1" x14ac:dyDescent="0.2">
      <c r="A700" t="s">
        <v>188</v>
      </c>
      <c r="B700" s="2">
        <v>340236916</v>
      </c>
      <c r="C700" s="2">
        <v>17</v>
      </c>
      <c r="D700" s="3">
        <v>6218</v>
      </c>
      <c r="E700" s="3">
        <v>0</v>
      </c>
      <c r="F700" s="4">
        <v>21.69</v>
      </c>
      <c r="G700">
        <v>0</v>
      </c>
      <c r="H700" s="5">
        <v>0</v>
      </c>
      <c r="K700" t="s">
        <v>22</v>
      </c>
      <c r="L700" t="s">
        <v>23</v>
      </c>
    </row>
    <row r="701" spans="1:12" hidden="1" x14ac:dyDescent="0.2">
      <c r="A701" t="s">
        <v>188</v>
      </c>
      <c r="B701" s="2">
        <v>340249597</v>
      </c>
      <c r="C701" s="2">
        <v>44</v>
      </c>
      <c r="D701" s="3">
        <v>14106</v>
      </c>
      <c r="E701" s="3">
        <v>0</v>
      </c>
      <c r="F701" s="4">
        <v>49.65</v>
      </c>
      <c r="G701">
        <v>0</v>
      </c>
      <c r="H701" s="5">
        <v>0</v>
      </c>
      <c r="K701" t="s">
        <v>22</v>
      </c>
      <c r="L701" t="s">
        <v>23</v>
      </c>
    </row>
    <row r="702" spans="1:12" hidden="1" x14ac:dyDescent="0.2">
      <c r="A702" t="s">
        <v>188</v>
      </c>
      <c r="B702" s="2">
        <v>340253969</v>
      </c>
      <c r="C702" s="2">
        <v>44</v>
      </c>
      <c r="D702" s="3">
        <v>11099</v>
      </c>
      <c r="E702" s="3">
        <v>0</v>
      </c>
      <c r="F702" s="4">
        <v>32.18</v>
      </c>
      <c r="G702">
        <v>0</v>
      </c>
      <c r="H702" s="5">
        <v>0</v>
      </c>
      <c r="K702" t="s">
        <v>22</v>
      </c>
      <c r="L702" t="s">
        <v>23</v>
      </c>
    </row>
    <row r="703" spans="1:12" hidden="1" x14ac:dyDescent="0.2">
      <c r="A703" t="s">
        <v>188</v>
      </c>
      <c r="B703" s="2">
        <v>340264267</v>
      </c>
      <c r="C703" s="2">
        <v>17</v>
      </c>
      <c r="D703" s="3">
        <v>-76</v>
      </c>
      <c r="E703" s="3">
        <v>0</v>
      </c>
      <c r="F703" s="4">
        <v>8.2100000000000009</v>
      </c>
      <c r="G703">
        <v>0</v>
      </c>
      <c r="H703" s="5">
        <v>0</v>
      </c>
      <c r="K703" t="s">
        <v>22</v>
      </c>
      <c r="L703" t="s">
        <v>23</v>
      </c>
    </row>
    <row r="704" spans="1:12" hidden="1" x14ac:dyDescent="0.2">
      <c r="A704" t="s">
        <v>188</v>
      </c>
      <c r="B704" s="2">
        <v>340268048</v>
      </c>
      <c r="C704" s="2">
        <v>277</v>
      </c>
      <c r="D704" s="3">
        <v>35136</v>
      </c>
      <c r="E704" s="3">
        <v>6532</v>
      </c>
      <c r="F704" s="4">
        <v>138.32</v>
      </c>
      <c r="G704">
        <v>0</v>
      </c>
      <c r="H704" s="5">
        <v>0.98</v>
      </c>
      <c r="K704" t="s">
        <v>22</v>
      </c>
      <c r="L704" t="s">
        <v>23</v>
      </c>
    </row>
    <row r="705" spans="1:12" hidden="1" x14ac:dyDescent="0.2">
      <c r="A705" t="s">
        <v>188</v>
      </c>
      <c r="B705" s="2">
        <v>340272398</v>
      </c>
      <c r="C705" s="2">
        <v>6</v>
      </c>
      <c r="D705" s="3">
        <v>7242</v>
      </c>
      <c r="E705" s="3">
        <v>0</v>
      </c>
      <c r="F705" s="4">
        <v>18.8</v>
      </c>
      <c r="G705">
        <v>0</v>
      </c>
      <c r="H705" s="5">
        <v>0</v>
      </c>
      <c r="K705" t="s">
        <v>22</v>
      </c>
      <c r="L705" t="s">
        <v>23</v>
      </c>
    </row>
    <row r="706" spans="1:12" hidden="1" x14ac:dyDescent="0.2">
      <c r="A706" t="s">
        <v>188</v>
      </c>
      <c r="B706" s="2">
        <v>340279896</v>
      </c>
      <c r="C706" s="2">
        <v>17</v>
      </c>
      <c r="D706" s="3">
        <v>17258</v>
      </c>
      <c r="E706" s="3">
        <v>0</v>
      </c>
      <c r="F706" s="4">
        <v>32.6</v>
      </c>
      <c r="G706">
        <v>0</v>
      </c>
      <c r="H706" s="5">
        <v>0</v>
      </c>
      <c r="K706" t="s">
        <v>22</v>
      </c>
      <c r="L706" t="s">
        <v>23</v>
      </c>
    </row>
    <row r="707" spans="1:12" hidden="1" x14ac:dyDescent="0.2">
      <c r="A707" t="s">
        <v>188</v>
      </c>
      <c r="B707" s="2">
        <v>340281861</v>
      </c>
      <c r="C707" s="2">
        <v>17</v>
      </c>
      <c r="D707" s="3">
        <v>10313</v>
      </c>
      <c r="E707" s="3">
        <v>0</v>
      </c>
      <c r="F707" s="4">
        <v>22.94</v>
      </c>
      <c r="G707">
        <v>0</v>
      </c>
      <c r="H707" s="5">
        <v>0</v>
      </c>
      <c r="K707" t="s">
        <v>22</v>
      </c>
      <c r="L707" t="s">
        <v>23</v>
      </c>
    </row>
    <row r="708" spans="1:12" hidden="1" x14ac:dyDescent="0.2">
      <c r="A708" t="s">
        <v>188</v>
      </c>
      <c r="B708" s="2">
        <v>340281861</v>
      </c>
      <c r="C708" s="2">
        <v>17</v>
      </c>
      <c r="D708" s="3">
        <v>10313</v>
      </c>
      <c r="E708" s="3">
        <v>0</v>
      </c>
      <c r="F708" s="4">
        <v>22.94</v>
      </c>
      <c r="G708">
        <v>0</v>
      </c>
      <c r="H708" s="5">
        <v>0</v>
      </c>
      <c r="K708" t="s">
        <v>22</v>
      </c>
      <c r="L708" t="s">
        <v>23</v>
      </c>
    </row>
    <row r="709" spans="1:12" hidden="1" x14ac:dyDescent="0.2">
      <c r="A709" t="s">
        <v>188</v>
      </c>
      <c r="B709" s="2">
        <v>340285649</v>
      </c>
      <c r="C709" s="2">
        <v>6</v>
      </c>
      <c r="D709" s="3">
        <v>2959</v>
      </c>
      <c r="E709" s="3">
        <v>0</v>
      </c>
      <c r="F709" s="4">
        <v>9.77</v>
      </c>
      <c r="G709">
        <v>0</v>
      </c>
      <c r="H709" s="5">
        <v>0</v>
      </c>
      <c r="K709" t="s">
        <v>22</v>
      </c>
      <c r="L709" t="s">
        <v>23</v>
      </c>
    </row>
    <row r="710" spans="1:12" hidden="1" x14ac:dyDescent="0.2">
      <c r="A710" t="s">
        <v>188</v>
      </c>
      <c r="B710" s="2">
        <v>340285649</v>
      </c>
      <c r="C710" s="2">
        <v>17</v>
      </c>
      <c r="D710" s="3">
        <v>2959</v>
      </c>
      <c r="E710" s="3">
        <v>0</v>
      </c>
      <c r="F710" s="4">
        <v>9.77</v>
      </c>
      <c r="G710">
        <v>0</v>
      </c>
      <c r="H710" s="5">
        <v>0</v>
      </c>
      <c r="K710" t="s">
        <v>22</v>
      </c>
      <c r="L710" t="s">
        <v>23</v>
      </c>
    </row>
    <row r="711" spans="1:12" hidden="1" x14ac:dyDescent="0.2">
      <c r="A711" t="s">
        <v>188</v>
      </c>
      <c r="B711" s="2">
        <v>340289198</v>
      </c>
      <c r="C711" s="2">
        <v>17</v>
      </c>
      <c r="D711" s="3">
        <v>34808</v>
      </c>
      <c r="E711" s="3">
        <v>0</v>
      </c>
      <c r="F711" s="4">
        <v>20.93</v>
      </c>
      <c r="G711">
        <v>0</v>
      </c>
      <c r="H711" s="5">
        <v>0</v>
      </c>
      <c r="K711" t="s">
        <v>22</v>
      </c>
      <c r="L711" t="s">
        <v>23</v>
      </c>
    </row>
    <row r="712" spans="1:12" hidden="1" x14ac:dyDescent="0.2">
      <c r="A712" t="s">
        <v>188</v>
      </c>
      <c r="B712" s="2">
        <v>340289198</v>
      </c>
      <c r="C712" s="2">
        <v>17</v>
      </c>
      <c r="D712" s="3">
        <v>34808</v>
      </c>
      <c r="E712" s="3">
        <v>0</v>
      </c>
      <c r="F712" s="4">
        <v>20.93</v>
      </c>
      <c r="G712">
        <v>0</v>
      </c>
      <c r="H712" s="5">
        <v>0</v>
      </c>
      <c r="K712" t="s">
        <v>22</v>
      </c>
      <c r="L712" t="s">
        <v>23</v>
      </c>
    </row>
    <row r="713" spans="1:12" hidden="1" x14ac:dyDescent="0.2">
      <c r="A713" t="s">
        <v>188</v>
      </c>
      <c r="B713" s="2">
        <v>340290671</v>
      </c>
      <c r="C713" s="2">
        <v>630</v>
      </c>
      <c r="D713" s="3">
        <v>64570</v>
      </c>
      <c r="E713" s="3">
        <v>980</v>
      </c>
      <c r="F713" s="4">
        <v>317</v>
      </c>
      <c r="G713">
        <v>0</v>
      </c>
      <c r="H713" s="5">
        <v>1</v>
      </c>
      <c r="K713" t="s">
        <v>22</v>
      </c>
      <c r="L713" t="s">
        <v>23</v>
      </c>
    </row>
    <row r="714" spans="1:12" hidden="1" x14ac:dyDescent="0.2">
      <c r="A714" t="s">
        <v>188</v>
      </c>
      <c r="B714" s="2">
        <v>340292173</v>
      </c>
      <c r="C714" s="2">
        <v>17</v>
      </c>
      <c r="D714" s="3">
        <v>14821</v>
      </c>
      <c r="E714" s="3">
        <v>0</v>
      </c>
      <c r="F714" s="4">
        <v>25.84</v>
      </c>
      <c r="G714">
        <v>0</v>
      </c>
      <c r="H714" s="5">
        <v>0</v>
      </c>
      <c r="I714" t="s">
        <v>54</v>
      </c>
      <c r="J714" t="s">
        <v>17</v>
      </c>
      <c r="K714" t="s">
        <v>22</v>
      </c>
      <c r="L714" t="s">
        <v>23</v>
      </c>
    </row>
    <row r="715" spans="1:12" hidden="1" x14ac:dyDescent="0.2">
      <c r="A715" t="s">
        <v>188</v>
      </c>
      <c r="B715" s="2">
        <v>340297458</v>
      </c>
      <c r="C715" s="2">
        <v>173</v>
      </c>
      <c r="D715" s="3">
        <v>54655</v>
      </c>
      <c r="E715" s="3">
        <v>7030</v>
      </c>
      <c r="F715" s="4">
        <v>140.75</v>
      </c>
      <c r="G715">
        <v>0</v>
      </c>
      <c r="H715" s="5">
        <v>0.99</v>
      </c>
      <c r="K715" t="s">
        <v>22</v>
      </c>
      <c r="L715" t="s">
        <v>23</v>
      </c>
    </row>
    <row r="716" spans="1:12" hidden="1" x14ac:dyDescent="0.2">
      <c r="A716" t="s">
        <v>188</v>
      </c>
      <c r="B716" s="2">
        <v>340300298</v>
      </c>
      <c r="C716" s="2">
        <v>630</v>
      </c>
      <c r="D716" s="3">
        <v>34240</v>
      </c>
      <c r="E716" s="3">
        <v>4400</v>
      </c>
      <c r="F716" s="4">
        <v>245.7</v>
      </c>
      <c r="G716">
        <v>0</v>
      </c>
      <c r="H716" s="5">
        <v>0.99</v>
      </c>
      <c r="K716" t="s">
        <v>22</v>
      </c>
      <c r="L716" t="s">
        <v>23</v>
      </c>
    </row>
    <row r="717" spans="1:12" hidden="1" x14ac:dyDescent="0.2">
      <c r="A717" t="s">
        <v>188</v>
      </c>
      <c r="B717" s="2">
        <v>340307085</v>
      </c>
      <c r="C717" s="2">
        <v>139</v>
      </c>
      <c r="D717" s="3">
        <v>17140</v>
      </c>
      <c r="E717" s="3">
        <v>6330</v>
      </c>
      <c r="F717" s="4">
        <v>57.4</v>
      </c>
      <c r="G717">
        <v>0</v>
      </c>
      <c r="H717" s="5">
        <v>0.93</v>
      </c>
      <c r="K717" t="s">
        <v>22</v>
      </c>
      <c r="L717" t="s">
        <v>23</v>
      </c>
    </row>
    <row r="718" spans="1:12" hidden="1" x14ac:dyDescent="0.2">
      <c r="A718" t="s">
        <v>188</v>
      </c>
      <c r="B718" s="2">
        <v>340315447</v>
      </c>
      <c r="C718" s="2">
        <v>55</v>
      </c>
      <c r="D718" s="3">
        <v>31926</v>
      </c>
      <c r="E718" s="3">
        <v>0</v>
      </c>
      <c r="F718" s="4">
        <v>71.239999999999995</v>
      </c>
      <c r="G718">
        <v>0</v>
      </c>
      <c r="H718" s="5">
        <v>0</v>
      </c>
      <c r="K718" t="s">
        <v>22</v>
      </c>
      <c r="L718" t="s">
        <v>23</v>
      </c>
    </row>
    <row r="719" spans="1:12" hidden="1" x14ac:dyDescent="0.2">
      <c r="A719" t="s">
        <v>188</v>
      </c>
      <c r="B719" s="2">
        <v>340316576</v>
      </c>
      <c r="C719" s="2">
        <v>17</v>
      </c>
      <c r="D719" s="3">
        <v>7072</v>
      </c>
      <c r="E719" s="3">
        <v>0</v>
      </c>
      <c r="F719" s="4">
        <v>41.77</v>
      </c>
      <c r="G719">
        <v>0</v>
      </c>
      <c r="H719" s="5">
        <v>0</v>
      </c>
      <c r="K719" t="s">
        <v>22</v>
      </c>
      <c r="L719" t="s">
        <v>23</v>
      </c>
    </row>
    <row r="720" spans="1:12" hidden="1" x14ac:dyDescent="0.2">
      <c r="A720" t="s">
        <v>188</v>
      </c>
      <c r="B720" s="2">
        <v>340316576</v>
      </c>
      <c r="C720" s="2">
        <v>44</v>
      </c>
      <c r="D720" s="3">
        <v>7072</v>
      </c>
      <c r="E720" s="3">
        <v>0</v>
      </c>
      <c r="F720" s="4">
        <v>41.77</v>
      </c>
      <c r="G720">
        <v>0</v>
      </c>
      <c r="H720" s="5">
        <v>0</v>
      </c>
      <c r="K720" t="s">
        <v>22</v>
      </c>
      <c r="L720" t="s">
        <v>23</v>
      </c>
    </row>
    <row r="721" spans="1:12" hidden="1" x14ac:dyDescent="0.2">
      <c r="A721" t="s">
        <v>188</v>
      </c>
      <c r="B721" s="2">
        <v>340330132</v>
      </c>
      <c r="C721" s="2">
        <v>55</v>
      </c>
      <c r="D721" s="3">
        <v>21336</v>
      </c>
      <c r="E721" s="3">
        <v>0</v>
      </c>
      <c r="F721" s="4">
        <v>32.450000000000003</v>
      </c>
      <c r="G721">
        <v>0</v>
      </c>
      <c r="H721" s="5">
        <v>0</v>
      </c>
      <c r="K721" t="s">
        <v>22</v>
      </c>
      <c r="L721" t="s">
        <v>23</v>
      </c>
    </row>
    <row r="722" spans="1:12" hidden="1" x14ac:dyDescent="0.2">
      <c r="A722" t="s">
        <v>188</v>
      </c>
      <c r="B722" s="2">
        <v>340390877</v>
      </c>
      <c r="C722" s="2">
        <v>17</v>
      </c>
      <c r="D722" s="3">
        <v>42053</v>
      </c>
      <c r="E722" s="3">
        <v>0</v>
      </c>
      <c r="F722" s="4">
        <v>68.5</v>
      </c>
      <c r="G722">
        <v>0</v>
      </c>
      <c r="H722" s="5">
        <v>0</v>
      </c>
      <c r="K722" t="s">
        <v>22</v>
      </c>
      <c r="L722" t="s">
        <v>23</v>
      </c>
    </row>
    <row r="723" spans="1:12" hidden="1" x14ac:dyDescent="0.2">
      <c r="A723" t="s">
        <v>188</v>
      </c>
      <c r="B723" s="2">
        <v>340397749</v>
      </c>
      <c r="C723" s="2">
        <v>6</v>
      </c>
      <c r="D723" s="3">
        <v>937</v>
      </c>
      <c r="E723" s="3">
        <v>0</v>
      </c>
      <c r="F723" s="4">
        <v>0.73</v>
      </c>
      <c r="G723">
        <v>0</v>
      </c>
      <c r="H723" s="5">
        <v>0</v>
      </c>
      <c r="K723" t="s">
        <v>22</v>
      </c>
      <c r="L723" t="s">
        <v>23</v>
      </c>
    </row>
    <row r="724" spans="1:12" hidden="1" x14ac:dyDescent="0.2">
      <c r="A724" t="s">
        <v>188</v>
      </c>
      <c r="B724" s="2">
        <v>340400969</v>
      </c>
      <c r="C724" s="2">
        <v>173</v>
      </c>
      <c r="D724" s="3">
        <v>30255</v>
      </c>
      <c r="E724" s="3">
        <v>8705</v>
      </c>
      <c r="F724" s="4">
        <v>115.4</v>
      </c>
      <c r="G724">
        <v>0</v>
      </c>
      <c r="H724" s="5">
        <v>0.96</v>
      </c>
      <c r="K724" t="s">
        <v>22</v>
      </c>
      <c r="L724" t="s">
        <v>23</v>
      </c>
    </row>
    <row r="725" spans="1:12" hidden="1" x14ac:dyDescent="0.2">
      <c r="A725" t="s">
        <v>188</v>
      </c>
      <c r="B725" s="2">
        <v>340410678</v>
      </c>
      <c r="C725" s="2">
        <v>17</v>
      </c>
      <c r="D725" s="3">
        <v>9828</v>
      </c>
      <c r="E725" s="3">
        <v>0</v>
      </c>
      <c r="F725" s="4">
        <v>25.36</v>
      </c>
      <c r="G725">
        <v>0</v>
      </c>
      <c r="H725" s="5">
        <v>0</v>
      </c>
      <c r="K725" t="s">
        <v>22</v>
      </c>
      <c r="L725" t="s">
        <v>23</v>
      </c>
    </row>
    <row r="726" spans="1:12" hidden="1" x14ac:dyDescent="0.2">
      <c r="A726" t="s">
        <v>188</v>
      </c>
      <c r="B726" s="2">
        <v>340412724</v>
      </c>
      <c r="C726" s="2">
        <v>17</v>
      </c>
      <c r="D726" s="3">
        <v>12617</v>
      </c>
      <c r="E726" s="3">
        <v>0</v>
      </c>
      <c r="F726" s="4">
        <v>30.85</v>
      </c>
      <c r="G726">
        <v>0</v>
      </c>
      <c r="H726" s="5">
        <v>0</v>
      </c>
      <c r="K726" t="s">
        <v>22</v>
      </c>
      <c r="L726" t="s">
        <v>23</v>
      </c>
    </row>
    <row r="727" spans="1:12" hidden="1" x14ac:dyDescent="0.2">
      <c r="A727" t="s">
        <v>188</v>
      </c>
      <c r="B727" s="2">
        <v>340412724</v>
      </c>
      <c r="C727" s="2">
        <v>17</v>
      </c>
      <c r="D727" s="3">
        <v>12617</v>
      </c>
      <c r="E727" s="3">
        <v>0</v>
      </c>
      <c r="F727" s="4">
        <v>30.85</v>
      </c>
      <c r="G727">
        <v>0</v>
      </c>
      <c r="H727" s="5">
        <v>0</v>
      </c>
      <c r="K727" t="s">
        <v>22</v>
      </c>
      <c r="L727" t="s">
        <v>23</v>
      </c>
    </row>
    <row r="728" spans="1:12" hidden="1" x14ac:dyDescent="0.2">
      <c r="A728" t="s">
        <v>188</v>
      </c>
      <c r="B728" s="2">
        <v>340415670</v>
      </c>
      <c r="C728" s="2">
        <v>17</v>
      </c>
      <c r="D728" s="3">
        <v>10154</v>
      </c>
      <c r="E728" s="3">
        <v>0</v>
      </c>
      <c r="F728" s="4">
        <v>30.6</v>
      </c>
      <c r="G728">
        <v>0</v>
      </c>
      <c r="H728" s="5">
        <v>0</v>
      </c>
      <c r="K728" t="s">
        <v>22</v>
      </c>
      <c r="L728" t="s">
        <v>23</v>
      </c>
    </row>
    <row r="729" spans="1:12" hidden="1" x14ac:dyDescent="0.2">
      <c r="A729" t="s">
        <v>188</v>
      </c>
      <c r="B729" s="2">
        <v>340416240</v>
      </c>
      <c r="C729" s="2">
        <v>17</v>
      </c>
      <c r="D729" s="3">
        <v>10829</v>
      </c>
      <c r="E729" s="3">
        <v>0</v>
      </c>
      <c r="F729" s="4">
        <v>16.71</v>
      </c>
      <c r="G729">
        <v>0</v>
      </c>
      <c r="H729" s="5">
        <v>0</v>
      </c>
      <c r="K729" t="s">
        <v>22</v>
      </c>
      <c r="L729" t="s">
        <v>23</v>
      </c>
    </row>
    <row r="730" spans="1:12" hidden="1" x14ac:dyDescent="0.2">
      <c r="A730" t="s">
        <v>188</v>
      </c>
      <c r="B730" s="2">
        <v>340428521</v>
      </c>
      <c r="C730" s="2">
        <v>44</v>
      </c>
      <c r="D730" s="3">
        <v>30361</v>
      </c>
      <c r="E730" s="3">
        <v>0</v>
      </c>
      <c r="F730" s="4">
        <v>47.48</v>
      </c>
      <c r="G730">
        <v>0</v>
      </c>
      <c r="H730" s="5">
        <v>0</v>
      </c>
      <c r="K730" t="s">
        <v>22</v>
      </c>
      <c r="L730" t="s">
        <v>23</v>
      </c>
    </row>
    <row r="731" spans="1:12" hidden="1" x14ac:dyDescent="0.2">
      <c r="A731" t="s">
        <v>188</v>
      </c>
      <c r="B731" s="2">
        <v>340432855</v>
      </c>
      <c r="C731" s="2">
        <v>44</v>
      </c>
      <c r="D731" s="3">
        <v>29220</v>
      </c>
      <c r="E731" s="3">
        <v>0</v>
      </c>
      <c r="F731" s="4">
        <v>23.69</v>
      </c>
      <c r="G731">
        <v>0</v>
      </c>
      <c r="H731" s="5">
        <v>0</v>
      </c>
      <c r="K731" t="s">
        <v>22</v>
      </c>
      <c r="L731" t="s">
        <v>23</v>
      </c>
    </row>
    <row r="732" spans="1:12" hidden="1" x14ac:dyDescent="0.2">
      <c r="A732" t="s">
        <v>188</v>
      </c>
      <c r="B732" s="2">
        <v>340432855</v>
      </c>
      <c r="C732" s="2">
        <v>24</v>
      </c>
      <c r="D732" s="3">
        <v>29220</v>
      </c>
      <c r="E732" s="3">
        <v>0</v>
      </c>
      <c r="F732" s="4">
        <v>23.69</v>
      </c>
      <c r="G732">
        <v>0</v>
      </c>
      <c r="H732" s="5">
        <v>0</v>
      </c>
      <c r="K732" t="s">
        <v>22</v>
      </c>
      <c r="L732" t="s">
        <v>23</v>
      </c>
    </row>
    <row r="733" spans="1:12" hidden="1" x14ac:dyDescent="0.2">
      <c r="A733" t="s">
        <v>188</v>
      </c>
      <c r="B733" s="2">
        <v>340441752</v>
      </c>
      <c r="C733" s="2">
        <v>17</v>
      </c>
      <c r="D733" s="3">
        <v>6197</v>
      </c>
      <c r="E733" s="3">
        <v>0</v>
      </c>
      <c r="F733" s="4">
        <v>22.6</v>
      </c>
      <c r="G733">
        <v>0</v>
      </c>
      <c r="H733" s="5">
        <v>0</v>
      </c>
      <c r="K733" t="s">
        <v>22</v>
      </c>
      <c r="L733" t="s">
        <v>23</v>
      </c>
    </row>
    <row r="734" spans="1:12" hidden="1" x14ac:dyDescent="0.2">
      <c r="A734" t="s">
        <v>188</v>
      </c>
      <c r="B734" s="2">
        <v>340445144</v>
      </c>
      <c r="C734" s="2">
        <v>44</v>
      </c>
      <c r="D734" s="3">
        <v>6022</v>
      </c>
      <c r="E734" s="3">
        <v>0</v>
      </c>
      <c r="F734" s="4">
        <v>10.94</v>
      </c>
      <c r="G734">
        <v>0</v>
      </c>
      <c r="H734" s="5">
        <v>0</v>
      </c>
      <c r="K734" t="s">
        <v>22</v>
      </c>
      <c r="L734" t="s">
        <v>23</v>
      </c>
    </row>
    <row r="735" spans="1:12" hidden="1" x14ac:dyDescent="0.2">
      <c r="A735" t="s">
        <v>188</v>
      </c>
      <c r="B735" s="2">
        <v>340448106</v>
      </c>
      <c r="C735" s="2">
        <v>55</v>
      </c>
      <c r="D735" s="3">
        <v>20580</v>
      </c>
      <c r="E735" s="3">
        <v>0</v>
      </c>
      <c r="F735" s="4">
        <v>60.78</v>
      </c>
      <c r="G735">
        <v>0</v>
      </c>
      <c r="H735" s="5">
        <v>0</v>
      </c>
      <c r="K735" t="s">
        <v>22</v>
      </c>
      <c r="L735" t="s">
        <v>23</v>
      </c>
    </row>
    <row r="736" spans="1:12" hidden="1" x14ac:dyDescent="0.2">
      <c r="A736" t="s">
        <v>188</v>
      </c>
      <c r="B736" s="2">
        <v>340449381</v>
      </c>
      <c r="C736" s="2">
        <v>55</v>
      </c>
      <c r="D736" s="3">
        <v>28509</v>
      </c>
      <c r="E736" s="3">
        <v>0</v>
      </c>
      <c r="F736" s="4">
        <v>50.2</v>
      </c>
      <c r="G736">
        <v>0</v>
      </c>
      <c r="H736" s="5">
        <v>0</v>
      </c>
      <c r="K736" t="s">
        <v>22</v>
      </c>
      <c r="L736" t="s">
        <v>23</v>
      </c>
    </row>
    <row r="737" spans="1:12" hidden="1" x14ac:dyDescent="0.2">
      <c r="A737" t="s">
        <v>188</v>
      </c>
      <c r="B737" s="2">
        <v>340450632</v>
      </c>
      <c r="C737" s="2">
        <v>17</v>
      </c>
      <c r="D737" s="3">
        <v>13543</v>
      </c>
      <c r="E737" s="3">
        <v>0</v>
      </c>
      <c r="F737" s="4">
        <v>28.55</v>
      </c>
      <c r="G737">
        <v>0</v>
      </c>
      <c r="H737" s="5">
        <v>0</v>
      </c>
      <c r="K737" t="s">
        <v>22</v>
      </c>
      <c r="L737" t="s">
        <v>23</v>
      </c>
    </row>
    <row r="738" spans="1:12" hidden="1" x14ac:dyDescent="0.2">
      <c r="A738" t="s">
        <v>188</v>
      </c>
      <c r="B738" s="2">
        <v>340452832</v>
      </c>
      <c r="C738" s="2">
        <v>28</v>
      </c>
      <c r="D738" s="3">
        <v>13028</v>
      </c>
      <c r="E738" s="3">
        <v>0</v>
      </c>
      <c r="F738" s="4">
        <v>24.74</v>
      </c>
      <c r="G738">
        <v>0</v>
      </c>
      <c r="H738" s="5">
        <v>0</v>
      </c>
      <c r="K738" t="s">
        <v>22</v>
      </c>
      <c r="L738" t="s">
        <v>23</v>
      </c>
    </row>
    <row r="739" spans="1:12" hidden="1" x14ac:dyDescent="0.2">
      <c r="A739" t="s">
        <v>188</v>
      </c>
      <c r="B739" s="2">
        <v>340454036</v>
      </c>
      <c r="C739" s="2">
        <v>218</v>
      </c>
      <c r="D739" s="3">
        <v>63975</v>
      </c>
      <c r="E739" s="3">
        <v>21820</v>
      </c>
      <c r="F739" s="4">
        <v>136.65</v>
      </c>
      <c r="G739">
        <v>0</v>
      </c>
      <c r="H739" s="5">
        <v>0.94</v>
      </c>
      <c r="K739" t="s">
        <v>22</v>
      </c>
      <c r="L739" t="s">
        <v>23</v>
      </c>
    </row>
    <row r="740" spans="1:12" hidden="1" x14ac:dyDescent="0.2">
      <c r="A740" t="s">
        <v>188</v>
      </c>
      <c r="B740" s="2">
        <v>340454987</v>
      </c>
      <c r="C740" s="2">
        <v>111</v>
      </c>
      <c r="D740" s="3">
        <v>6988</v>
      </c>
      <c r="E740" s="3">
        <v>158</v>
      </c>
      <c r="F740" s="4">
        <v>68.400000000000006</v>
      </c>
      <c r="G740">
        <v>0</v>
      </c>
      <c r="H740" s="5">
        <v>1</v>
      </c>
      <c r="K740" t="s">
        <v>22</v>
      </c>
      <c r="L740" t="s">
        <v>23</v>
      </c>
    </row>
    <row r="741" spans="1:12" hidden="1" x14ac:dyDescent="0.2">
      <c r="A741" t="s">
        <v>188</v>
      </c>
      <c r="B741" s="2">
        <v>340466891</v>
      </c>
      <c r="C741" s="2">
        <v>44</v>
      </c>
      <c r="D741" s="3">
        <v>30759</v>
      </c>
      <c r="E741" s="3">
        <v>0</v>
      </c>
      <c r="F741" s="4">
        <v>15.5</v>
      </c>
      <c r="G741">
        <v>0</v>
      </c>
      <c r="H741" s="5">
        <v>0</v>
      </c>
      <c r="K741" t="s">
        <v>22</v>
      </c>
      <c r="L741" t="s">
        <v>23</v>
      </c>
    </row>
    <row r="742" spans="1:12" hidden="1" x14ac:dyDescent="0.2">
      <c r="A742" t="s">
        <v>188</v>
      </c>
      <c r="B742" s="2">
        <v>340467669</v>
      </c>
      <c r="C742" s="2">
        <v>55</v>
      </c>
      <c r="D742" s="3">
        <v>5494</v>
      </c>
      <c r="E742" s="3">
        <v>0</v>
      </c>
      <c r="F742" s="4">
        <v>9.83</v>
      </c>
      <c r="G742">
        <v>0</v>
      </c>
      <c r="H742" s="5">
        <v>0</v>
      </c>
      <c r="K742" t="s">
        <v>22</v>
      </c>
      <c r="L742" t="s">
        <v>23</v>
      </c>
    </row>
    <row r="743" spans="1:12" hidden="1" x14ac:dyDescent="0.2">
      <c r="A743" t="s">
        <v>188</v>
      </c>
      <c r="B743" s="2">
        <v>340468808</v>
      </c>
      <c r="C743" s="2">
        <v>55</v>
      </c>
      <c r="D743" s="3">
        <v>18995</v>
      </c>
      <c r="E743" s="3">
        <v>0</v>
      </c>
      <c r="F743" s="4">
        <v>37.979999999999997</v>
      </c>
      <c r="G743">
        <v>0</v>
      </c>
      <c r="H743" s="5">
        <v>0</v>
      </c>
      <c r="K743" t="s">
        <v>22</v>
      </c>
      <c r="L743" t="s">
        <v>23</v>
      </c>
    </row>
    <row r="744" spans="1:12" hidden="1" x14ac:dyDescent="0.2">
      <c r="A744" t="s">
        <v>188</v>
      </c>
      <c r="B744" s="2">
        <v>340469213</v>
      </c>
      <c r="C744" s="2">
        <v>28</v>
      </c>
      <c r="D744" s="3">
        <v>12840</v>
      </c>
      <c r="E744" s="3">
        <v>0</v>
      </c>
      <c r="F744" s="4">
        <v>22.86</v>
      </c>
      <c r="G744">
        <v>0</v>
      </c>
      <c r="H744" s="5">
        <v>0</v>
      </c>
      <c r="K744" t="s">
        <v>22</v>
      </c>
      <c r="L744" t="s">
        <v>23</v>
      </c>
    </row>
    <row r="745" spans="1:12" hidden="1" x14ac:dyDescent="0.2">
      <c r="A745" t="s">
        <v>188</v>
      </c>
      <c r="B745" s="2">
        <v>340470725</v>
      </c>
      <c r="C745" s="2">
        <v>44</v>
      </c>
      <c r="D745" s="3">
        <v>6865</v>
      </c>
      <c r="E745" s="3">
        <v>0</v>
      </c>
      <c r="F745" s="4">
        <v>26.49</v>
      </c>
      <c r="G745">
        <v>0</v>
      </c>
      <c r="H745" s="5">
        <v>0</v>
      </c>
      <c r="K745" t="s">
        <v>22</v>
      </c>
      <c r="L745" t="s">
        <v>23</v>
      </c>
    </row>
    <row r="746" spans="1:12" hidden="1" x14ac:dyDescent="0.2">
      <c r="A746" t="s">
        <v>188</v>
      </c>
      <c r="B746" s="2">
        <v>340474331</v>
      </c>
      <c r="C746" s="2">
        <v>17</v>
      </c>
      <c r="D746" s="3">
        <v>6397</v>
      </c>
      <c r="E746" s="3">
        <v>0</v>
      </c>
      <c r="F746" s="4">
        <v>11.91</v>
      </c>
      <c r="G746">
        <v>0</v>
      </c>
      <c r="H746" s="5">
        <v>0</v>
      </c>
      <c r="K746" t="s">
        <v>22</v>
      </c>
      <c r="L746" t="s">
        <v>23</v>
      </c>
    </row>
    <row r="747" spans="1:12" hidden="1" x14ac:dyDescent="0.2">
      <c r="A747" t="s">
        <v>188</v>
      </c>
      <c r="B747" s="2">
        <v>340475561</v>
      </c>
      <c r="C747" s="2">
        <v>44</v>
      </c>
      <c r="D747" s="3">
        <v>4703</v>
      </c>
      <c r="E747" s="3">
        <v>0</v>
      </c>
      <c r="F747" s="4">
        <v>8.5</v>
      </c>
      <c r="G747">
        <v>0</v>
      </c>
      <c r="H747" s="5">
        <v>0</v>
      </c>
      <c r="K747" t="s">
        <v>22</v>
      </c>
      <c r="L747" t="s">
        <v>23</v>
      </c>
    </row>
    <row r="748" spans="1:12" hidden="1" x14ac:dyDescent="0.2">
      <c r="A748" t="s">
        <v>188</v>
      </c>
      <c r="B748" s="2">
        <v>340475854</v>
      </c>
      <c r="C748" s="2">
        <v>28</v>
      </c>
      <c r="D748" s="3">
        <v>12466</v>
      </c>
      <c r="E748" s="3">
        <v>0</v>
      </c>
      <c r="F748" s="4">
        <v>16.059999999999999</v>
      </c>
      <c r="G748">
        <v>0</v>
      </c>
      <c r="H748" s="5">
        <v>0</v>
      </c>
      <c r="K748" t="s">
        <v>22</v>
      </c>
      <c r="L748" t="s">
        <v>23</v>
      </c>
    </row>
    <row r="749" spans="1:12" hidden="1" x14ac:dyDescent="0.2">
      <c r="A749" t="s">
        <v>188</v>
      </c>
      <c r="B749" s="2">
        <v>340476086</v>
      </c>
      <c r="C749" s="2">
        <v>55</v>
      </c>
      <c r="D749" s="3">
        <v>3194</v>
      </c>
      <c r="E749" s="3">
        <v>0</v>
      </c>
      <c r="F749" s="4">
        <v>6.48</v>
      </c>
      <c r="G749">
        <v>0</v>
      </c>
      <c r="H749" s="5">
        <v>0</v>
      </c>
      <c r="K749" t="s">
        <v>22</v>
      </c>
      <c r="L749" t="s">
        <v>23</v>
      </c>
    </row>
    <row r="750" spans="1:12" hidden="1" x14ac:dyDescent="0.2">
      <c r="A750" t="s">
        <v>188</v>
      </c>
      <c r="B750" s="2">
        <v>340476435</v>
      </c>
      <c r="C750" s="2">
        <v>55</v>
      </c>
      <c r="D750" s="3">
        <v>6528</v>
      </c>
      <c r="E750" s="3">
        <v>0</v>
      </c>
      <c r="F750" s="4">
        <v>27.94</v>
      </c>
      <c r="G750">
        <v>0</v>
      </c>
      <c r="H750" s="5">
        <v>0</v>
      </c>
      <c r="K750" t="s">
        <v>22</v>
      </c>
      <c r="L750" t="s">
        <v>23</v>
      </c>
    </row>
    <row r="751" spans="1:12" hidden="1" x14ac:dyDescent="0.2">
      <c r="A751" t="s">
        <v>188</v>
      </c>
      <c r="B751" s="2">
        <v>340477773</v>
      </c>
      <c r="C751" s="2">
        <v>87</v>
      </c>
      <c r="D751" s="3">
        <v>10150</v>
      </c>
      <c r="E751" s="3">
        <v>130</v>
      </c>
      <c r="F751" s="4">
        <v>32.5</v>
      </c>
      <c r="G751">
        <v>0</v>
      </c>
      <c r="H751" s="5">
        <v>1</v>
      </c>
      <c r="K751" t="s">
        <v>22</v>
      </c>
      <c r="L751" t="s">
        <v>23</v>
      </c>
    </row>
    <row r="752" spans="1:12" hidden="1" x14ac:dyDescent="0.2">
      <c r="A752" t="s">
        <v>188</v>
      </c>
      <c r="B752" s="2">
        <v>340478454</v>
      </c>
      <c r="C752" s="2">
        <v>28</v>
      </c>
      <c r="D752" s="3">
        <v>2849</v>
      </c>
      <c r="E752" s="3">
        <v>0</v>
      </c>
      <c r="F752" s="4">
        <v>5.45</v>
      </c>
      <c r="G752">
        <v>0</v>
      </c>
      <c r="H752" s="5">
        <v>0</v>
      </c>
      <c r="K752" t="s">
        <v>22</v>
      </c>
      <c r="L752" t="s">
        <v>23</v>
      </c>
    </row>
    <row r="753" spans="1:12" hidden="1" x14ac:dyDescent="0.2">
      <c r="A753" t="s">
        <v>188</v>
      </c>
      <c r="B753" s="2">
        <v>340478671</v>
      </c>
      <c r="C753" s="2">
        <v>28</v>
      </c>
      <c r="D753" s="3">
        <v>5261</v>
      </c>
      <c r="E753" s="3">
        <v>0</v>
      </c>
      <c r="F753" s="4">
        <v>26.38</v>
      </c>
      <c r="G753">
        <v>0</v>
      </c>
      <c r="H753" s="5">
        <v>0</v>
      </c>
      <c r="K753" t="s">
        <v>22</v>
      </c>
      <c r="L753" t="s">
        <v>23</v>
      </c>
    </row>
    <row r="754" spans="1:12" hidden="1" x14ac:dyDescent="0.2">
      <c r="A754" t="s">
        <v>188</v>
      </c>
      <c r="B754" s="2">
        <v>340478996</v>
      </c>
      <c r="C754" s="2">
        <v>55</v>
      </c>
      <c r="D754" s="3">
        <v>22436</v>
      </c>
      <c r="E754" s="3">
        <v>0</v>
      </c>
      <c r="F754" s="4">
        <v>16.55</v>
      </c>
      <c r="G754">
        <v>0</v>
      </c>
      <c r="H754" s="5">
        <v>0</v>
      </c>
      <c r="K754" t="s">
        <v>22</v>
      </c>
      <c r="L754" t="s">
        <v>23</v>
      </c>
    </row>
    <row r="755" spans="1:12" hidden="1" x14ac:dyDescent="0.2">
      <c r="A755" t="s">
        <v>188</v>
      </c>
      <c r="B755" s="2">
        <v>340478996</v>
      </c>
      <c r="C755" s="2">
        <v>44</v>
      </c>
      <c r="D755" s="3">
        <v>22436</v>
      </c>
      <c r="E755" s="3">
        <v>0</v>
      </c>
      <c r="F755" s="4">
        <v>16.55</v>
      </c>
      <c r="G755">
        <v>0</v>
      </c>
      <c r="H755" s="5">
        <v>0</v>
      </c>
      <c r="K755" t="s">
        <v>22</v>
      </c>
      <c r="L755" t="s">
        <v>23</v>
      </c>
    </row>
    <row r="756" spans="1:12" hidden="1" x14ac:dyDescent="0.2">
      <c r="A756" t="s">
        <v>188</v>
      </c>
      <c r="B756" s="2">
        <v>340479532</v>
      </c>
      <c r="C756" s="2">
        <v>44</v>
      </c>
      <c r="D756" s="3">
        <v>14348</v>
      </c>
      <c r="E756" s="3">
        <v>0</v>
      </c>
      <c r="F756" s="4">
        <v>26.39</v>
      </c>
      <c r="G756">
        <v>0</v>
      </c>
      <c r="H756" s="5">
        <v>0</v>
      </c>
      <c r="K756" t="s">
        <v>22</v>
      </c>
      <c r="L756" t="s">
        <v>23</v>
      </c>
    </row>
    <row r="757" spans="1:12" hidden="1" x14ac:dyDescent="0.2">
      <c r="A757" t="s">
        <v>188</v>
      </c>
      <c r="B757" s="2">
        <v>340481069</v>
      </c>
      <c r="C757" s="2">
        <v>28</v>
      </c>
      <c r="D757" s="3">
        <v>6785</v>
      </c>
      <c r="E757" s="3">
        <v>0</v>
      </c>
      <c r="F757" s="4">
        <v>28.9</v>
      </c>
      <c r="G757">
        <v>0</v>
      </c>
      <c r="H757" s="5">
        <v>0</v>
      </c>
      <c r="K757" t="s">
        <v>22</v>
      </c>
      <c r="L757" t="s">
        <v>23</v>
      </c>
    </row>
    <row r="758" spans="1:12" hidden="1" x14ac:dyDescent="0.2">
      <c r="A758" t="s">
        <v>188</v>
      </c>
      <c r="B758" s="2">
        <v>340481106</v>
      </c>
      <c r="C758" s="2">
        <v>6</v>
      </c>
      <c r="D758" s="3">
        <v>1344</v>
      </c>
      <c r="E758" s="3">
        <v>0</v>
      </c>
      <c r="F758" s="4">
        <v>1.02</v>
      </c>
      <c r="G758">
        <v>0</v>
      </c>
      <c r="H758" s="5">
        <v>0</v>
      </c>
      <c r="K758" t="s">
        <v>22</v>
      </c>
      <c r="L758" t="s">
        <v>23</v>
      </c>
    </row>
    <row r="759" spans="1:12" hidden="1" x14ac:dyDescent="0.2">
      <c r="A759" t="s">
        <v>188</v>
      </c>
      <c r="B759" s="2">
        <v>340481145</v>
      </c>
      <c r="C759" s="2">
        <v>111</v>
      </c>
      <c r="D759" s="3">
        <v>42682</v>
      </c>
      <c r="E759" s="3">
        <v>7712</v>
      </c>
      <c r="F759" s="4">
        <v>121.9</v>
      </c>
      <c r="G759">
        <v>0</v>
      </c>
      <c r="H759" s="5">
        <v>0.98</v>
      </c>
      <c r="K759" t="s">
        <v>22</v>
      </c>
      <c r="L759" t="s">
        <v>23</v>
      </c>
    </row>
    <row r="760" spans="1:12" hidden="1" x14ac:dyDescent="0.2">
      <c r="A760" t="s">
        <v>188</v>
      </c>
      <c r="B760" s="2">
        <v>340481145</v>
      </c>
      <c r="C760" s="2">
        <v>111</v>
      </c>
      <c r="D760" s="3">
        <v>42682</v>
      </c>
      <c r="E760" s="3">
        <v>7712</v>
      </c>
      <c r="F760" s="4">
        <v>121.9</v>
      </c>
      <c r="G760">
        <v>0</v>
      </c>
      <c r="H760" s="5">
        <v>0.98</v>
      </c>
      <c r="K760" t="s">
        <v>22</v>
      </c>
      <c r="L760" t="s">
        <v>23</v>
      </c>
    </row>
    <row r="761" spans="1:12" hidden="1" x14ac:dyDescent="0.2">
      <c r="A761" t="s">
        <v>188</v>
      </c>
      <c r="B761" s="2">
        <v>340481145</v>
      </c>
      <c r="C761" s="2">
        <v>139</v>
      </c>
      <c r="D761" s="3">
        <v>42682</v>
      </c>
      <c r="E761" s="3">
        <v>7712</v>
      </c>
      <c r="F761" s="4">
        <v>121.9</v>
      </c>
      <c r="G761">
        <v>0</v>
      </c>
      <c r="H761" s="5">
        <v>0.98</v>
      </c>
      <c r="K761" t="s">
        <v>22</v>
      </c>
      <c r="L761" t="s">
        <v>23</v>
      </c>
    </row>
    <row r="762" spans="1:12" hidden="1" x14ac:dyDescent="0.2">
      <c r="A762" t="s">
        <v>188</v>
      </c>
      <c r="B762" s="2">
        <v>340481176</v>
      </c>
      <c r="C762" s="2">
        <v>55</v>
      </c>
      <c r="D762" s="3">
        <v>15407</v>
      </c>
      <c r="E762" s="3">
        <v>0</v>
      </c>
      <c r="F762" s="4">
        <v>27.17</v>
      </c>
      <c r="G762">
        <v>0</v>
      </c>
      <c r="H762" s="5">
        <v>0</v>
      </c>
      <c r="K762" t="s">
        <v>22</v>
      </c>
      <c r="L762" t="s">
        <v>23</v>
      </c>
    </row>
    <row r="763" spans="1:12" hidden="1" x14ac:dyDescent="0.2">
      <c r="A763" t="s">
        <v>188</v>
      </c>
      <c r="B763" s="2">
        <v>340482249</v>
      </c>
      <c r="C763" s="2">
        <v>55</v>
      </c>
      <c r="D763" s="3">
        <v>12505</v>
      </c>
      <c r="E763" s="3">
        <v>0</v>
      </c>
      <c r="F763" s="4">
        <v>24.46</v>
      </c>
      <c r="G763">
        <v>0</v>
      </c>
      <c r="H763" s="5">
        <v>0</v>
      </c>
      <c r="K763" t="s">
        <v>22</v>
      </c>
      <c r="L763" t="s">
        <v>23</v>
      </c>
    </row>
    <row r="764" spans="1:12" hidden="1" x14ac:dyDescent="0.2">
      <c r="A764" t="s">
        <v>188</v>
      </c>
      <c r="B764" s="2">
        <v>340482800</v>
      </c>
      <c r="C764" s="2">
        <v>55</v>
      </c>
      <c r="D764" s="3">
        <v>16462</v>
      </c>
      <c r="E764" s="3">
        <v>0</v>
      </c>
      <c r="F764" s="4">
        <v>31.68</v>
      </c>
      <c r="G764">
        <v>0</v>
      </c>
      <c r="H764" s="5">
        <v>0</v>
      </c>
      <c r="K764" t="s">
        <v>22</v>
      </c>
      <c r="L764" t="s">
        <v>23</v>
      </c>
    </row>
    <row r="765" spans="1:12" hidden="1" x14ac:dyDescent="0.2">
      <c r="A765" t="s">
        <v>188</v>
      </c>
      <c r="B765" s="2">
        <v>340483894</v>
      </c>
      <c r="C765" s="2">
        <v>6</v>
      </c>
      <c r="D765" s="3">
        <v>775</v>
      </c>
      <c r="E765" s="3">
        <v>0</v>
      </c>
      <c r="F765" s="4">
        <v>0.76</v>
      </c>
      <c r="G765">
        <v>0</v>
      </c>
      <c r="H765" s="5">
        <v>0</v>
      </c>
      <c r="K765" t="s">
        <v>22</v>
      </c>
      <c r="L765" t="s">
        <v>23</v>
      </c>
    </row>
    <row r="766" spans="1:12" hidden="1" x14ac:dyDescent="0.2">
      <c r="A766" t="s">
        <v>188</v>
      </c>
      <c r="B766" s="2">
        <v>340484294</v>
      </c>
      <c r="C766" s="2">
        <v>6</v>
      </c>
      <c r="D766" s="3">
        <v>1607</v>
      </c>
      <c r="E766" s="3">
        <v>0</v>
      </c>
      <c r="F766" s="4">
        <v>2.52</v>
      </c>
      <c r="G766">
        <v>0</v>
      </c>
      <c r="H766" s="5">
        <v>0</v>
      </c>
      <c r="K766" t="s">
        <v>22</v>
      </c>
      <c r="L766" t="s">
        <v>23</v>
      </c>
    </row>
    <row r="767" spans="1:12" hidden="1" x14ac:dyDescent="0.2">
      <c r="A767" t="s">
        <v>188</v>
      </c>
      <c r="B767" s="2">
        <v>340485073</v>
      </c>
      <c r="C767" s="2">
        <v>346</v>
      </c>
      <c r="D767" s="3">
        <v>32440</v>
      </c>
      <c r="E767" s="3">
        <v>8755</v>
      </c>
      <c r="F767" s="4">
        <v>226.05</v>
      </c>
      <c r="G767">
        <v>0</v>
      </c>
      <c r="H767" s="5">
        <v>0.96</v>
      </c>
      <c r="K767" t="s">
        <v>22</v>
      </c>
      <c r="L767" t="s">
        <v>23</v>
      </c>
    </row>
    <row r="768" spans="1:12" hidden="1" x14ac:dyDescent="0.2">
      <c r="A768" t="s">
        <v>188</v>
      </c>
      <c r="B768" s="2">
        <v>340485116</v>
      </c>
      <c r="C768" s="2">
        <v>218</v>
      </c>
      <c r="D768" s="3">
        <v>12216</v>
      </c>
      <c r="E768" s="3">
        <v>4584</v>
      </c>
      <c r="F768" s="4">
        <v>78</v>
      </c>
      <c r="G768">
        <v>0</v>
      </c>
      <c r="H768" s="5">
        <v>0.93</v>
      </c>
      <c r="K768" t="s">
        <v>22</v>
      </c>
      <c r="L768" t="s">
        <v>23</v>
      </c>
    </row>
    <row r="769" spans="1:12" hidden="1" x14ac:dyDescent="0.2">
      <c r="A769" t="s">
        <v>188</v>
      </c>
      <c r="B769" s="2">
        <v>340485613</v>
      </c>
      <c r="C769" s="2">
        <v>28</v>
      </c>
      <c r="D769" s="3">
        <v>13806</v>
      </c>
      <c r="E769" s="3">
        <v>0</v>
      </c>
      <c r="F769" s="4">
        <v>23.38</v>
      </c>
      <c r="G769">
        <v>0</v>
      </c>
      <c r="H769" s="5">
        <v>0</v>
      </c>
      <c r="K769" t="s">
        <v>22</v>
      </c>
      <c r="L769" t="s">
        <v>23</v>
      </c>
    </row>
    <row r="770" spans="1:12" hidden="1" x14ac:dyDescent="0.2">
      <c r="A770" t="s">
        <v>188</v>
      </c>
      <c r="B770" s="2">
        <v>340485908</v>
      </c>
      <c r="C770" s="2">
        <v>55</v>
      </c>
      <c r="D770" s="3">
        <v>20866</v>
      </c>
      <c r="E770" s="3">
        <v>0</v>
      </c>
      <c r="F770" s="4">
        <v>42.25</v>
      </c>
      <c r="G770">
        <v>0</v>
      </c>
      <c r="H770" s="5">
        <v>0</v>
      </c>
      <c r="K770" t="s">
        <v>22</v>
      </c>
      <c r="L770" t="s">
        <v>23</v>
      </c>
    </row>
    <row r="771" spans="1:12" hidden="1" x14ac:dyDescent="0.2">
      <c r="A771" t="s">
        <v>188</v>
      </c>
      <c r="B771" s="2">
        <v>340488439</v>
      </c>
      <c r="C771" s="2">
        <v>55</v>
      </c>
      <c r="D771" s="3">
        <v>8207</v>
      </c>
      <c r="E771" s="3">
        <v>0</v>
      </c>
      <c r="F771" s="4">
        <v>20.54</v>
      </c>
      <c r="G771">
        <v>0</v>
      </c>
      <c r="H771" s="5">
        <v>0</v>
      </c>
      <c r="K771" t="s">
        <v>22</v>
      </c>
      <c r="L771" t="s">
        <v>23</v>
      </c>
    </row>
    <row r="772" spans="1:12" hidden="1" x14ac:dyDescent="0.2">
      <c r="A772" t="s">
        <v>188</v>
      </c>
      <c r="B772" s="2">
        <v>340488855</v>
      </c>
      <c r="C772" s="2">
        <v>218</v>
      </c>
      <c r="D772" s="3">
        <v>54072</v>
      </c>
      <c r="E772" s="3">
        <v>4044</v>
      </c>
      <c r="F772" s="4">
        <v>227.16</v>
      </c>
      <c r="G772">
        <v>0</v>
      </c>
      <c r="H772" s="5">
        <v>0.99</v>
      </c>
      <c r="K772" t="s">
        <v>22</v>
      </c>
      <c r="L772" t="s">
        <v>23</v>
      </c>
    </row>
    <row r="773" spans="1:12" hidden="1" x14ac:dyDescent="0.2">
      <c r="A773" t="s">
        <v>188</v>
      </c>
      <c r="B773" s="2">
        <v>340489118</v>
      </c>
      <c r="C773" s="2">
        <v>173</v>
      </c>
      <c r="D773" s="3">
        <v>35005</v>
      </c>
      <c r="E773" s="3">
        <v>14290</v>
      </c>
      <c r="F773" s="4">
        <v>100.2</v>
      </c>
      <c r="G773">
        <v>0</v>
      </c>
      <c r="H773" s="5">
        <v>0.92</v>
      </c>
      <c r="K773" t="s">
        <v>22</v>
      </c>
      <c r="L773" t="s">
        <v>23</v>
      </c>
    </row>
    <row r="774" spans="1:12" hidden="1" x14ac:dyDescent="0.2">
      <c r="A774" t="s">
        <v>188</v>
      </c>
      <c r="B774" s="2">
        <v>340492491</v>
      </c>
      <c r="C774" s="2">
        <v>44</v>
      </c>
      <c r="D774" s="3">
        <v>13624</v>
      </c>
      <c r="E774" s="3">
        <v>0</v>
      </c>
      <c r="F774" s="4">
        <v>54.97</v>
      </c>
      <c r="G774">
        <v>0</v>
      </c>
      <c r="H774" s="5">
        <v>0</v>
      </c>
      <c r="K774" t="s">
        <v>22</v>
      </c>
      <c r="L774" t="s">
        <v>23</v>
      </c>
    </row>
    <row r="775" spans="1:12" hidden="1" x14ac:dyDescent="0.2">
      <c r="A775" t="s">
        <v>188</v>
      </c>
      <c r="B775" s="2">
        <v>340492892</v>
      </c>
      <c r="C775" s="2">
        <v>55</v>
      </c>
      <c r="D775" s="3">
        <v>11167</v>
      </c>
      <c r="E775" s="3">
        <v>0</v>
      </c>
      <c r="F775" s="4">
        <v>41.81</v>
      </c>
      <c r="G775">
        <v>0</v>
      </c>
      <c r="H775" s="5">
        <v>0</v>
      </c>
      <c r="K775" t="s">
        <v>22</v>
      </c>
      <c r="L775" t="s">
        <v>23</v>
      </c>
    </row>
    <row r="776" spans="1:12" hidden="1" x14ac:dyDescent="0.2">
      <c r="A776" t="s">
        <v>188</v>
      </c>
      <c r="B776" s="2">
        <v>340493399</v>
      </c>
      <c r="C776" s="2">
        <v>173</v>
      </c>
      <c r="D776" s="3">
        <v>8908</v>
      </c>
      <c r="E776" s="3">
        <v>3320</v>
      </c>
      <c r="F776" s="4">
        <v>47.04</v>
      </c>
      <c r="G776">
        <v>0</v>
      </c>
      <c r="H776" s="5">
        <v>0.93</v>
      </c>
      <c r="K776" t="s">
        <v>22</v>
      </c>
      <c r="L776" t="s">
        <v>23</v>
      </c>
    </row>
    <row r="777" spans="1:12" hidden="1" x14ac:dyDescent="0.2">
      <c r="A777" t="s">
        <v>188</v>
      </c>
      <c r="B777" s="2">
        <v>340494743</v>
      </c>
      <c r="C777" s="2">
        <v>44</v>
      </c>
      <c r="D777" s="3">
        <v>32858</v>
      </c>
      <c r="E777" s="3">
        <v>0</v>
      </c>
      <c r="F777" s="4">
        <v>54.28</v>
      </c>
      <c r="G777">
        <v>0</v>
      </c>
      <c r="H777" s="5">
        <v>0</v>
      </c>
      <c r="K777" t="s">
        <v>22</v>
      </c>
      <c r="L777" t="s">
        <v>23</v>
      </c>
    </row>
    <row r="778" spans="1:12" hidden="1" x14ac:dyDescent="0.2">
      <c r="A778" t="s">
        <v>188</v>
      </c>
      <c r="B778" s="2">
        <v>340494917</v>
      </c>
      <c r="C778" s="2">
        <v>87</v>
      </c>
      <c r="D778" s="3">
        <v>6335</v>
      </c>
      <c r="E778" s="3">
        <v>1395</v>
      </c>
      <c r="F778" s="4">
        <v>24.85</v>
      </c>
      <c r="G778">
        <v>0</v>
      </c>
      <c r="H778" s="5">
        <v>0.97</v>
      </c>
      <c r="K778" t="s">
        <v>22</v>
      </c>
      <c r="L778" t="s">
        <v>23</v>
      </c>
    </row>
    <row r="779" spans="1:12" hidden="1" x14ac:dyDescent="0.2">
      <c r="A779" t="s">
        <v>188</v>
      </c>
      <c r="B779" s="2">
        <v>340494937</v>
      </c>
      <c r="C779" s="2">
        <v>28</v>
      </c>
      <c r="D779" s="3">
        <v>1005</v>
      </c>
      <c r="E779" s="3">
        <v>0</v>
      </c>
      <c r="F779" s="4">
        <v>1.92</v>
      </c>
      <c r="G779">
        <v>0</v>
      </c>
      <c r="H779" s="5">
        <v>0</v>
      </c>
      <c r="K779" t="s">
        <v>22</v>
      </c>
      <c r="L779" t="s">
        <v>23</v>
      </c>
    </row>
    <row r="780" spans="1:12" hidden="1" x14ac:dyDescent="0.2">
      <c r="A780" t="s">
        <v>188</v>
      </c>
      <c r="B780" s="2">
        <v>340495337</v>
      </c>
      <c r="C780" s="2">
        <v>87</v>
      </c>
      <c r="D780" s="3">
        <v>8630</v>
      </c>
      <c r="E780" s="3">
        <v>1505</v>
      </c>
      <c r="F780" s="4">
        <v>31.15</v>
      </c>
      <c r="G780">
        <v>0</v>
      </c>
      <c r="H780" s="5">
        <v>0.98</v>
      </c>
      <c r="K780" t="s">
        <v>22</v>
      </c>
      <c r="L780" t="s">
        <v>23</v>
      </c>
    </row>
    <row r="781" spans="1:12" hidden="1" x14ac:dyDescent="0.2">
      <c r="A781" t="s">
        <v>188</v>
      </c>
      <c r="B781" s="2">
        <v>340495811</v>
      </c>
      <c r="C781" s="2">
        <v>28</v>
      </c>
      <c r="D781" s="3">
        <v>11084</v>
      </c>
      <c r="E781" s="3">
        <v>0</v>
      </c>
      <c r="F781" s="4">
        <v>26.98</v>
      </c>
      <c r="G781">
        <v>0</v>
      </c>
      <c r="H781" s="5">
        <v>0</v>
      </c>
      <c r="K781" t="s">
        <v>22</v>
      </c>
      <c r="L781" t="s">
        <v>23</v>
      </c>
    </row>
    <row r="782" spans="1:12" hidden="1" x14ac:dyDescent="0.2">
      <c r="A782" t="s">
        <v>188</v>
      </c>
      <c r="B782" s="2">
        <v>340495884</v>
      </c>
      <c r="C782" s="2">
        <v>28</v>
      </c>
      <c r="D782" s="3">
        <v>0</v>
      </c>
      <c r="E782" s="3">
        <v>0</v>
      </c>
      <c r="F782" s="4">
        <v>0</v>
      </c>
      <c r="G782">
        <v>0</v>
      </c>
      <c r="H782" s="5">
        <v>0</v>
      </c>
      <c r="K782" t="s">
        <v>22</v>
      </c>
      <c r="L782" t="s">
        <v>23</v>
      </c>
    </row>
    <row r="783" spans="1:12" hidden="1" x14ac:dyDescent="0.2">
      <c r="A783" t="s">
        <v>188</v>
      </c>
      <c r="B783" s="2">
        <v>340498825</v>
      </c>
      <c r="C783" s="2">
        <v>630</v>
      </c>
      <c r="D783" s="3">
        <v>113810</v>
      </c>
      <c r="E783" s="3">
        <v>6910</v>
      </c>
      <c r="F783" s="4">
        <v>456.6</v>
      </c>
      <c r="G783">
        <v>0</v>
      </c>
      <c r="H783" s="5">
        <v>0.99</v>
      </c>
      <c r="K783" t="s">
        <v>22</v>
      </c>
      <c r="L783" t="s">
        <v>23</v>
      </c>
    </row>
    <row r="784" spans="1:12" hidden="1" x14ac:dyDescent="0.2">
      <c r="A784" t="s">
        <v>188</v>
      </c>
      <c r="B784" s="2">
        <v>340499272</v>
      </c>
      <c r="C784" s="2">
        <v>55</v>
      </c>
      <c r="D784" s="3">
        <v>23629</v>
      </c>
      <c r="E784" s="3">
        <v>0</v>
      </c>
      <c r="F784" s="4">
        <v>45.26</v>
      </c>
      <c r="G784">
        <v>0</v>
      </c>
      <c r="H784" s="5">
        <v>0</v>
      </c>
      <c r="K784" t="s">
        <v>22</v>
      </c>
      <c r="L784" t="s">
        <v>23</v>
      </c>
    </row>
    <row r="785" spans="1:12" hidden="1" x14ac:dyDescent="0.2">
      <c r="A785" t="s">
        <v>188</v>
      </c>
      <c r="B785" s="2">
        <v>340501486</v>
      </c>
      <c r="C785" s="2">
        <v>44</v>
      </c>
      <c r="D785" s="3">
        <v>6556</v>
      </c>
      <c r="E785" s="3">
        <v>0</v>
      </c>
      <c r="F785" s="4">
        <v>33.090000000000003</v>
      </c>
      <c r="G785">
        <v>0</v>
      </c>
      <c r="H785" s="5">
        <v>0</v>
      </c>
      <c r="K785" t="s">
        <v>22</v>
      </c>
      <c r="L785" t="s">
        <v>23</v>
      </c>
    </row>
    <row r="786" spans="1:12" hidden="1" x14ac:dyDescent="0.2">
      <c r="A786" t="s">
        <v>188</v>
      </c>
      <c r="B786" s="2">
        <v>340501590</v>
      </c>
      <c r="C786" s="2">
        <v>44</v>
      </c>
      <c r="D786" s="3">
        <v>20380</v>
      </c>
      <c r="E786" s="3">
        <v>0</v>
      </c>
      <c r="F786" s="4">
        <v>39.299999999999997</v>
      </c>
      <c r="G786">
        <v>0</v>
      </c>
      <c r="H786" s="5">
        <v>0</v>
      </c>
      <c r="K786" t="s">
        <v>22</v>
      </c>
      <c r="L786" t="s">
        <v>23</v>
      </c>
    </row>
    <row r="787" spans="1:12" hidden="1" x14ac:dyDescent="0.2">
      <c r="A787" t="s">
        <v>188</v>
      </c>
      <c r="B787" s="2">
        <v>340502274</v>
      </c>
      <c r="C787" s="2">
        <v>218</v>
      </c>
      <c r="D787" s="3">
        <v>15864</v>
      </c>
      <c r="E787" s="3">
        <v>4569</v>
      </c>
      <c r="F787" s="4">
        <v>121.32</v>
      </c>
      <c r="G787">
        <v>0</v>
      </c>
      <c r="H787" s="5">
        <v>0.96</v>
      </c>
      <c r="K787" t="s">
        <v>22</v>
      </c>
      <c r="L787" t="s">
        <v>23</v>
      </c>
    </row>
    <row r="788" spans="1:12" hidden="1" x14ac:dyDescent="0.2">
      <c r="A788" t="s">
        <v>188</v>
      </c>
      <c r="B788" s="2">
        <v>340502293</v>
      </c>
      <c r="C788" s="2">
        <v>28</v>
      </c>
      <c r="D788" s="3">
        <v>56612</v>
      </c>
      <c r="E788" s="3">
        <v>10940</v>
      </c>
      <c r="F788" s="4">
        <v>158.5</v>
      </c>
      <c r="G788">
        <v>0</v>
      </c>
      <c r="H788" s="5">
        <v>0.98</v>
      </c>
      <c r="K788" t="s">
        <v>22</v>
      </c>
      <c r="L788" t="s">
        <v>23</v>
      </c>
    </row>
    <row r="789" spans="1:12" hidden="1" x14ac:dyDescent="0.2">
      <c r="A789" t="s">
        <v>188</v>
      </c>
      <c r="B789" s="2">
        <v>340502293</v>
      </c>
      <c r="C789" s="2">
        <v>173</v>
      </c>
      <c r="D789" s="3">
        <v>56612</v>
      </c>
      <c r="E789" s="3">
        <v>10940</v>
      </c>
      <c r="F789" s="4">
        <v>158.5</v>
      </c>
      <c r="G789">
        <v>0</v>
      </c>
      <c r="H789" s="5">
        <v>0.98</v>
      </c>
      <c r="K789" t="s">
        <v>22</v>
      </c>
      <c r="L789" t="s">
        <v>23</v>
      </c>
    </row>
    <row r="790" spans="1:12" hidden="1" x14ac:dyDescent="0.2">
      <c r="A790" t="s">
        <v>188</v>
      </c>
      <c r="B790" s="2">
        <v>340502428</v>
      </c>
      <c r="C790" s="2">
        <v>55</v>
      </c>
      <c r="D790" s="3">
        <v>1770</v>
      </c>
      <c r="E790" s="3">
        <v>0</v>
      </c>
      <c r="F790" s="4">
        <v>2.38</v>
      </c>
      <c r="G790">
        <v>0</v>
      </c>
      <c r="H790" s="5">
        <v>0</v>
      </c>
      <c r="K790" t="s">
        <v>22</v>
      </c>
      <c r="L790" t="s">
        <v>23</v>
      </c>
    </row>
    <row r="791" spans="1:12" hidden="1" x14ac:dyDescent="0.2">
      <c r="A791" t="s">
        <v>188</v>
      </c>
      <c r="B791" s="2">
        <v>340503140</v>
      </c>
      <c r="C791" s="2">
        <v>55</v>
      </c>
      <c r="D791" s="3">
        <v>8577</v>
      </c>
      <c r="E791" s="3">
        <v>0</v>
      </c>
      <c r="F791" s="4">
        <v>18.13</v>
      </c>
      <c r="G791">
        <v>0</v>
      </c>
      <c r="H791" s="5">
        <v>0</v>
      </c>
      <c r="K791" t="s">
        <v>22</v>
      </c>
      <c r="L791" t="s">
        <v>23</v>
      </c>
    </row>
    <row r="792" spans="1:12" hidden="1" x14ac:dyDescent="0.2">
      <c r="A792" t="s">
        <v>188</v>
      </c>
      <c r="B792" s="2">
        <v>340504270</v>
      </c>
      <c r="C792" s="2">
        <v>69</v>
      </c>
      <c r="D792" s="3">
        <v>8798</v>
      </c>
      <c r="E792" s="3">
        <v>0</v>
      </c>
      <c r="F792" s="4">
        <v>29.44</v>
      </c>
      <c r="G792">
        <v>0</v>
      </c>
      <c r="H792" s="5">
        <v>0</v>
      </c>
      <c r="K792" t="s">
        <v>22</v>
      </c>
      <c r="L792" t="s">
        <v>23</v>
      </c>
    </row>
    <row r="793" spans="1:12" hidden="1" x14ac:dyDescent="0.2">
      <c r="A793" t="s">
        <v>188</v>
      </c>
      <c r="B793" s="2">
        <v>340504273</v>
      </c>
      <c r="C793" s="2">
        <v>69</v>
      </c>
      <c r="D793" s="3">
        <v>8321</v>
      </c>
      <c r="E793" s="3">
        <v>0</v>
      </c>
      <c r="F793" s="4">
        <v>32.43</v>
      </c>
      <c r="G793">
        <v>0</v>
      </c>
      <c r="H793" s="5">
        <v>0</v>
      </c>
      <c r="K793" t="s">
        <v>22</v>
      </c>
      <c r="L793" t="s">
        <v>23</v>
      </c>
    </row>
    <row r="794" spans="1:12" hidden="1" x14ac:dyDescent="0.2">
      <c r="A794" t="s">
        <v>188</v>
      </c>
      <c r="B794" s="2">
        <v>340505076</v>
      </c>
      <c r="C794" s="2">
        <v>28</v>
      </c>
      <c r="D794" s="3">
        <v>2579</v>
      </c>
      <c r="E794" s="3">
        <v>0</v>
      </c>
      <c r="F794" s="4">
        <v>10.56</v>
      </c>
      <c r="G794">
        <v>0</v>
      </c>
      <c r="H794" s="5">
        <v>0</v>
      </c>
      <c r="K794" t="s">
        <v>22</v>
      </c>
      <c r="L794" t="s">
        <v>23</v>
      </c>
    </row>
    <row r="795" spans="1:12" hidden="1" x14ac:dyDescent="0.2">
      <c r="A795" t="s">
        <v>188</v>
      </c>
      <c r="B795" s="2">
        <v>340510078</v>
      </c>
      <c r="C795" s="2">
        <v>44</v>
      </c>
      <c r="D795" s="3">
        <v>6710</v>
      </c>
      <c r="E795" s="3">
        <v>0</v>
      </c>
      <c r="F795" s="4">
        <v>13.93</v>
      </c>
      <c r="G795">
        <v>0</v>
      </c>
      <c r="H795" s="5">
        <v>0</v>
      </c>
      <c r="K795" t="s">
        <v>22</v>
      </c>
      <c r="L795" t="s">
        <v>23</v>
      </c>
    </row>
    <row r="796" spans="1:12" hidden="1" x14ac:dyDescent="0.2">
      <c r="A796" t="s">
        <v>188</v>
      </c>
      <c r="B796" s="2">
        <v>340517813</v>
      </c>
      <c r="C796" s="2">
        <v>630</v>
      </c>
      <c r="D796" s="3">
        <v>79720</v>
      </c>
      <c r="E796" s="3">
        <v>15150</v>
      </c>
      <c r="F796" s="4">
        <v>399.8</v>
      </c>
      <c r="G796">
        <v>0</v>
      </c>
      <c r="H796" s="5">
        <v>0.98</v>
      </c>
      <c r="K796" t="s">
        <v>22</v>
      </c>
      <c r="L796" t="s">
        <v>23</v>
      </c>
    </row>
    <row r="797" spans="1:12" hidden="1" x14ac:dyDescent="0.2">
      <c r="A797" t="s">
        <v>188</v>
      </c>
      <c r="B797" s="2">
        <v>340518143</v>
      </c>
      <c r="C797" s="2">
        <v>55</v>
      </c>
      <c r="D797" s="3">
        <v>32390</v>
      </c>
      <c r="E797" s="3">
        <v>0</v>
      </c>
      <c r="F797" s="4">
        <v>10.09</v>
      </c>
      <c r="G797">
        <v>0</v>
      </c>
      <c r="H797" s="5">
        <v>0</v>
      </c>
      <c r="K797" t="s">
        <v>22</v>
      </c>
      <c r="L797" t="s">
        <v>23</v>
      </c>
    </row>
    <row r="798" spans="1:12" hidden="1" x14ac:dyDescent="0.2">
      <c r="A798" t="s">
        <v>188</v>
      </c>
      <c r="B798" s="2">
        <v>340521045</v>
      </c>
      <c r="C798" s="2">
        <v>17</v>
      </c>
      <c r="D798" s="3">
        <v>1567</v>
      </c>
      <c r="E798" s="3">
        <v>0</v>
      </c>
      <c r="F798" s="4">
        <v>6.53</v>
      </c>
      <c r="G798">
        <v>0</v>
      </c>
      <c r="H798" s="5">
        <v>0</v>
      </c>
      <c r="K798" t="s">
        <v>22</v>
      </c>
      <c r="L798" t="s">
        <v>23</v>
      </c>
    </row>
    <row r="799" spans="1:12" hidden="1" x14ac:dyDescent="0.2">
      <c r="A799" t="s">
        <v>188</v>
      </c>
      <c r="B799" s="2">
        <v>340527340</v>
      </c>
      <c r="C799" s="2">
        <v>17</v>
      </c>
      <c r="D799" s="3">
        <v>1801</v>
      </c>
      <c r="E799" s="3">
        <v>0</v>
      </c>
      <c r="F799" s="4">
        <v>7.03</v>
      </c>
      <c r="G799">
        <v>0</v>
      </c>
      <c r="H799" s="5">
        <v>0</v>
      </c>
      <c r="K799" t="s">
        <v>22</v>
      </c>
      <c r="L799" t="s">
        <v>23</v>
      </c>
    </row>
    <row r="800" spans="1:12" hidden="1" x14ac:dyDescent="0.2">
      <c r="A800" t="s">
        <v>188</v>
      </c>
      <c r="B800" s="2">
        <v>340527711</v>
      </c>
      <c r="C800" s="2">
        <v>17</v>
      </c>
      <c r="D800" s="3">
        <v>12304</v>
      </c>
      <c r="E800" s="3">
        <v>0</v>
      </c>
      <c r="F800" s="4">
        <v>23.78</v>
      </c>
      <c r="G800">
        <v>0</v>
      </c>
      <c r="H800" s="5">
        <v>0</v>
      </c>
      <c r="K800" t="s">
        <v>22</v>
      </c>
      <c r="L800" t="s">
        <v>23</v>
      </c>
    </row>
    <row r="801" spans="1:12" hidden="1" x14ac:dyDescent="0.2">
      <c r="A801" t="s">
        <v>188</v>
      </c>
      <c r="B801" s="2">
        <v>340527712</v>
      </c>
      <c r="C801" s="2">
        <v>9</v>
      </c>
      <c r="D801" s="3">
        <v>698</v>
      </c>
      <c r="E801" s="3">
        <v>0</v>
      </c>
      <c r="F801" s="4">
        <v>1.29</v>
      </c>
      <c r="G801">
        <v>0</v>
      </c>
      <c r="H801" s="5">
        <v>0</v>
      </c>
      <c r="K801" t="s">
        <v>22</v>
      </c>
      <c r="L801" t="s">
        <v>23</v>
      </c>
    </row>
    <row r="802" spans="1:12" hidden="1" x14ac:dyDescent="0.2">
      <c r="A802" t="s">
        <v>188</v>
      </c>
      <c r="B802" s="2">
        <v>340529514</v>
      </c>
      <c r="C802" s="2">
        <v>9</v>
      </c>
      <c r="D802" s="3">
        <v>1685</v>
      </c>
      <c r="E802" s="3">
        <v>0</v>
      </c>
      <c r="F802" s="4">
        <v>1.38</v>
      </c>
      <c r="G802">
        <v>0</v>
      </c>
      <c r="H802" s="5">
        <v>0</v>
      </c>
      <c r="K802" t="s">
        <v>22</v>
      </c>
      <c r="L802" t="s">
        <v>23</v>
      </c>
    </row>
    <row r="803" spans="1:12" hidden="1" x14ac:dyDescent="0.2">
      <c r="A803" t="s">
        <v>188</v>
      </c>
      <c r="B803" s="2">
        <v>340532528</v>
      </c>
      <c r="C803" s="2">
        <v>17</v>
      </c>
      <c r="D803" s="3">
        <v>3092</v>
      </c>
      <c r="E803" s="3">
        <v>0</v>
      </c>
      <c r="F803" s="4">
        <v>8.7100000000000009</v>
      </c>
      <c r="G803">
        <v>0</v>
      </c>
      <c r="H803" s="5">
        <v>0</v>
      </c>
      <c r="K803" t="s">
        <v>22</v>
      </c>
      <c r="L803" t="s">
        <v>23</v>
      </c>
    </row>
    <row r="804" spans="1:12" hidden="1" x14ac:dyDescent="0.2">
      <c r="A804" t="s">
        <v>188</v>
      </c>
      <c r="B804" s="2">
        <v>340532535</v>
      </c>
      <c r="C804" s="2">
        <v>17</v>
      </c>
      <c r="D804" s="3">
        <v>16095</v>
      </c>
      <c r="E804" s="3">
        <v>0</v>
      </c>
      <c r="F804" s="4">
        <v>29.42</v>
      </c>
      <c r="G804">
        <v>0</v>
      </c>
      <c r="H804" s="5">
        <v>0</v>
      </c>
      <c r="K804" t="s">
        <v>22</v>
      </c>
      <c r="L804" t="s">
        <v>23</v>
      </c>
    </row>
    <row r="805" spans="1:12" hidden="1" x14ac:dyDescent="0.2">
      <c r="A805" t="s">
        <v>188</v>
      </c>
      <c r="B805" s="2">
        <v>340535009</v>
      </c>
      <c r="C805" s="2">
        <v>28</v>
      </c>
      <c r="D805" s="3">
        <v>28401</v>
      </c>
      <c r="E805" s="3">
        <v>0</v>
      </c>
      <c r="F805" s="4">
        <v>72.52</v>
      </c>
      <c r="G805">
        <v>0</v>
      </c>
      <c r="H805" s="5">
        <v>0</v>
      </c>
      <c r="K805" t="s">
        <v>22</v>
      </c>
      <c r="L805" t="s">
        <v>23</v>
      </c>
    </row>
    <row r="806" spans="1:12" hidden="1" x14ac:dyDescent="0.2">
      <c r="A806" t="s">
        <v>188</v>
      </c>
      <c r="B806" s="2">
        <v>340538286</v>
      </c>
      <c r="C806" s="2">
        <v>55</v>
      </c>
      <c r="D806" s="3">
        <v>29932</v>
      </c>
      <c r="E806" s="3">
        <v>0</v>
      </c>
      <c r="F806" s="4">
        <v>23.3</v>
      </c>
      <c r="G806">
        <v>0</v>
      </c>
      <c r="H806" s="5">
        <v>0</v>
      </c>
      <c r="K806" t="s">
        <v>22</v>
      </c>
      <c r="L806" t="s">
        <v>23</v>
      </c>
    </row>
    <row r="807" spans="1:12" hidden="1" x14ac:dyDescent="0.2">
      <c r="A807" t="s">
        <v>188</v>
      </c>
      <c r="B807" s="2">
        <v>340540092</v>
      </c>
      <c r="C807" s="2">
        <v>87</v>
      </c>
      <c r="D807" s="3">
        <v>11550</v>
      </c>
      <c r="E807" s="3">
        <v>830</v>
      </c>
      <c r="F807" s="4">
        <v>66.650000000000006</v>
      </c>
      <c r="G807">
        <v>0</v>
      </c>
      <c r="H807" s="5">
        <v>0.99</v>
      </c>
      <c r="K807" t="s">
        <v>22</v>
      </c>
      <c r="L807" t="s">
        <v>23</v>
      </c>
    </row>
    <row r="808" spans="1:12" hidden="1" x14ac:dyDescent="0.2">
      <c r="A808" t="s">
        <v>188</v>
      </c>
      <c r="B808" s="2">
        <v>340541129</v>
      </c>
      <c r="C808" s="2">
        <v>436</v>
      </c>
      <c r="D808" s="3">
        <v>39380</v>
      </c>
      <c r="E808" s="3">
        <v>11940</v>
      </c>
      <c r="F808" s="4">
        <v>105.3</v>
      </c>
      <c r="G808">
        <v>0</v>
      </c>
      <c r="H808" s="5">
        <v>0.95</v>
      </c>
      <c r="K808" t="s">
        <v>22</v>
      </c>
      <c r="L808" t="s">
        <v>23</v>
      </c>
    </row>
    <row r="809" spans="1:12" hidden="1" x14ac:dyDescent="0.2">
      <c r="A809" t="s">
        <v>188</v>
      </c>
      <c r="B809" s="2">
        <v>340541665</v>
      </c>
      <c r="C809" s="2">
        <v>28</v>
      </c>
      <c r="D809" s="3">
        <v>12383</v>
      </c>
      <c r="E809" s="3">
        <v>0</v>
      </c>
      <c r="F809" s="4">
        <v>20.420000000000002</v>
      </c>
      <c r="G809">
        <v>0</v>
      </c>
      <c r="H809" s="5">
        <v>0</v>
      </c>
      <c r="K809" t="s">
        <v>22</v>
      </c>
      <c r="L809" t="s">
        <v>23</v>
      </c>
    </row>
    <row r="810" spans="1:12" hidden="1" x14ac:dyDescent="0.2">
      <c r="A810" t="s">
        <v>188</v>
      </c>
      <c r="B810" s="2">
        <v>340542000</v>
      </c>
      <c r="C810" s="2">
        <v>44</v>
      </c>
      <c r="D810" s="3">
        <v>13392</v>
      </c>
      <c r="E810" s="3">
        <v>0</v>
      </c>
      <c r="F810" s="4">
        <v>29.79</v>
      </c>
      <c r="G810">
        <v>0</v>
      </c>
      <c r="H810" s="5">
        <v>0</v>
      </c>
      <c r="K810" t="s">
        <v>22</v>
      </c>
      <c r="L810" t="s">
        <v>23</v>
      </c>
    </row>
    <row r="811" spans="1:12" hidden="1" x14ac:dyDescent="0.2">
      <c r="A811" t="s">
        <v>188</v>
      </c>
      <c r="B811" s="2">
        <v>340546539</v>
      </c>
      <c r="C811" s="2">
        <v>173</v>
      </c>
      <c r="D811" s="3">
        <v>5655</v>
      </c>
      <c r="E811" s="3">
        <v>570</v>
      </c>
      <c r="F811" s="4">
        <v>38.9</v>
      </c>
      <c r="G811">
        <v>0</v>
      </c>
      <c r="H811" s="5">
        <v>0.99</v>
      </c>
      <c r="K811" t="s">
        <v>22</v>
      </c>
      <c r="L811" t="s">
        <v>23</v>
      </c>
    </row>
    <row r="812" spans="1:12" hidden="1" x14ac:dyDescent="0.2">
      <c r="A812" t="s">
        <v>188</v>
      </c>
      <c r="B812" s="2">
        <v>340546549</v>
      </c>
      <c r="C812" s="2">
        <v>277</v>
      </c>
      <c r="D812" s="3">
        <v>40790</v>
      </c>
      <c r="E812" s="3">
        <v>0</v>
      </c>
      <c r="F812" s="4">
        <v>148.9</v>
      </c>
      <c r="G812">
        <v>0</v>
      </c>
      <c r="H812" s="5">
        <v>1</v>
      </c>
      <c r="K812" t="s">
        <v>22</v>
      </c>
      <c r="L812" t="s">
        <v>23</v>
      </c>
    </row>
    <row r="813" spans="1:12" hidden="1" x14ac:dyDescent="0.2">
      <c r="A813" t="s">
        <v>188</v>
      </c>
      <c r="B813" s="2">
        <v>340549042</v>
      </c>
      <c r="C813" s="2">
        <v>55</v>
      </c>
      <c r="D813" s="3">
        <v>19229</v>
      </c>
      <c r="E813" s="3">
        <v>0</v>
      </c>
      <c r="F813" s="4">
        <v>14.38</v>
      </c>
      <c r="G813">
        <v>0</v>
      </c>
      <c r="H813" s="5">
        <v>0</v>
      </c>
      <c r="K813" t="s">
        <v>22</v>
      </c>
      <c r="L813" t="s">
        <v>23</v>
      </c>
    </row>
    <row r="814" spans="1:12" hidden="1" x14ac:dyDescent="0.2">
      <c r="A814" t="s">
        <v>188</v>
      </c>
      <c r="B814" s="2">
        <v>340551004</v>
      </c>
      <c r="C814" s="2">
        <v>69</v>
      </c>
      <c r="D814" s="3">
        <v>11767</v>
      </c>
      <c r="E814" s="3">
        <v>0</v>
      </c>
      <c r="F814" s="4">
        <v>41.05</v>
      </c>
      <c r="G814">
        <v>0</v>
      </c>
      <c r="H814" s="5">
        <v>0</v>
      </c>
      <c r="K814" t="s">
        <v>22</v>
      </c>
      <c r="L814" t="s">
        <v>23</v>
      </c>
    </row>
    <row r="815" spans="1:12" hidden="1" x14ac:dyDescent="0.2">
      <c r="A815" t="s">
        <v>188</v>
      </c>
      <c r="B815" s="2">
        <v>340553617</v>
      </c>
      <c r="C815" s="2">
        <v>87</v>
      </c>
      <c r="D815" s="3">
        <v>9175</v>
      </c>
      <c r="E815" s="3">
        <v>2720</v>
      </c>
      <c r="F815" s="4">
        <v>40.549999999999997</v>
      </c>
      <c r="G815">
        <v>0</v>
      </c>
      <c r="H815" s="5">
        <v>0.95</v>
      </c>
      <c r="K815" t="s">
        <v>22</v>
      </c>
      <c r="L815" t="s">
        <v>23</v>
      </c>
    </row>
    <row r="816" spans="1:12" hidden="1" x14ac:dyDescent="0.2">
      <c r="A816" t="s">
        <v>188</v>
      </c>
      <c r="B816" s="2">
        <v>340555667</v>
      </c>
      <c r="C816" s="2">
        <v>44</v>
      </c>
      <c r="D816" s="3">
        <v>6177</v>
      </c>
      <c r="E816" s="3">
        <v>0</v>
      </c>
      <c r="F816" s="4">
        <v>12.83</v>
      </c>
      <c r="G816">
        <v>0</v>
      </c>
      <c r="H816" s="5">
        <v>0</v>
      </c>
      <c r="K816" t="s">
        <v>22</v>
      </c>
      <c r="L816" t="s">
        <v>23</v>
      </c>
    </row>
    <row r="817" spans="1:12" hidden="1" x14ac:dyDescent="0.2">
      <c r="A817" t="s">
        <v>188</v>
      </c>
      <c r="B817" s="2">
        <v>340555678</v>
      </c>
      <c r="C817" s="2">
        <v>87</v>
      </c>
      <c r="D817" s="3">
        <v>19485</v>
      </c>
      <c r="E817" s="3">
        <v>3640</v>
      </c>
      <c r="F817" s="4">
        <v>70.25</v>
      </c>
      <c r="G817">
        <v>0</v>
      </c>
      <c r="H817" s="5">
        <v>0.98</v>
      </c>
      <c r="K817" t="s">
        <v>22</v>
      </c>
      <c r="L817" t="s">
        <v>23</v>
      </c>
    </row>
    <row r="818" spans="1:12" hidden="1" x14ac:dyDescent="0.2">
      <c r="A818" t="s">
        <v>188</v>
      </c>
      <c r="B818" s="2">
        <v>340555688</v>
      </c>
      <c r="C818" s="2">
        <v>87</v>
      </c>
      <c r="D818" s="3">
        <v>13585</v>
      </c>
      <c r="E818" s="3">
        <v>3690</v>
      </c>
      <c r="F818" s="4">
        <v>65.95</v>
      </c>
      <c r="G818">
        <v>0</v>
      </c>
      <c r="H818" s="5">
        <v>0.96</v>
      </c>
      <c r="K818" t="s">
        <v>22</v>
      </c>
      <c r="L818" t="s">
        <v>23</v>
      </c>
    </row>
    <row r="819" spans="1:12" hidden="1" x14ac:dyDescent="0.2">
      <c r="A819" t="s">
        <v>188</v>
      </c>
      <c r="B819" s="2">
        <v>340556013</v>
      </c>
      <c r="C819" s="2">
        <v>28</v>
      </c>
      <c r="D819" s="3">
        <v>32714</v>
      </c>
      <c r="E819" s="3">
        <v>0</v>
      </c>
      <c r="F819" s="4">
        <v>39.61</v>
      </c>
      <c r="G819">
        <v>0</v>
      </c>
      <c r="H819" s="5">
        <v>0</v>
      </c>
      <c r="K819" t="s">
        <v>22</v>
      </c>
      <c r="L819" t="s">
        <v>23</v>
      </c>
    </row>
    <row r="820" spans="1:12" hidden="1" x14ac:dyDescent="0.2">
      <c r="A820" t="s">
        <v>188</v>
      </c>
      <c r="B820" s="2">
        <v>340556885</v>
      </c>
      <c r="C820" s="2">
        <v>55</v>
      </c>
      <c r="D820" s="3">
        <v>11090</v>
      </c>
      <c r="E820" s="3">
        <v>0</v>
      </c>
      <c r="F820" s="4">
        <v>20.28</v>
      </c>
      <c r="G820">
        <v>0</v>
      </c>
      <c r="H820" s="5">
        <v>0</v>
      </c>
      <c r="K820" t="s">
        <v>22</v>
      </c>
      <c r="L820" t="s">
        <v>23</v>
      </c>
    </row>
    <row r="821" spans="1:12" hidden="1" x14ac:dyDescent="0.2">
      <c r="A821" t="s">
        <v>188</v>
      </c>
      <c r="B821" s="2">
        <v>340560438</v>
      </c>
      <c r="C821" s="2">
        <v>44</v>
      </c>
      <c r="D821" s="3">
        <v>8787</v>
      </c>
      <c r="E821" s="3">
        <v>0</v>
      </c>
      <c r="F821" s="4">
        <v>18.7</v>
      </c>
      <c r="G821">
        <v>0</v>
      </c>
      <c r="H821" s="5">
        <v>0</v>
      </c>
      <c r="K821" t="s">
        <v>22</v>
      </c>
      <c r="L821" t="s">
        <v>23</v>
      </c>
    </row>
    <row r="822" spans="1:12" hidden="1" x14ac:dyDescent="0.2">
      <c r="A822" t="s">
        <v>188</v>
      </c>
      <c r="B822" s="2">
        <v>340561089</v>
      </c>
      <c r="C822" s="2">
        <v>173</v>
      </c>
      <c r="D822" s="3">
        <v>9530</v>
      </c>
      <c r="E822" s="3">
        <v>885</v>
      </c>
      <c r="F822" s="4">
        <v>53.25</v>
      </c>
      <c r="G822">
        <v>0</v>
      </c>
      <c r="H822" s="5">
        <v>0.99</v>
      </c>
      <c r="K822" t="s">
        <v>22</v>
      </c>
      <c r="L822" t="s">
        <v>23</v>
      </c>
    </row>
    <row r="823" spans="1:12" hidden="1" x14ac:dyDescent="0.2">
      <c r="A823" t="s">
        <v>188</v>
      </c>
      <c r="B823" s="2">
        <v>340561697</v>
      </c>
      <c r="C823" s="2">
        <v>277</v>
      </c>
      <c r="D823" s="3">
        <v>22570</v>
      </c>
      <c r="E823" s="3">
        <v>7875</v>
      </c>
      <c r="F823" s="4">
        <v>102.5</v>
      </c>
      <c r="G823">
        <v>0</v>
      </c>
      <c r="H823" s="5">
        <v>0.94</v>
      </c>
      <c r="K823" t="s">
        <v>22</v>
      </c>
      <c r="L823" t="s">
        <v>23</v>
      </c>
    </row>
    <row r="824" spans="1:12" hidden="1" x14ac:dyDescent="0.2">
      <c r="A824" t="s">
        <v>188</v>
      </c>
      <c r="B824" s="2">
        <v>340563201</v>
      </c>
      <c r="C824" s="2">
        <v>346</v>
      </c>
      <c r="D824" s="3">
        <v>45275</v>
      </c>
      <c r="E824" s="3">
        <v>4100</v>
      </c>
      <c r="F824" s="4">
        <v>230.75</v>
      </c>
      <c r="G824">
        <v>0</v>
      </c>
      <c r="H824" s="5">
        <v>0.99</v>
      </c>
      <c r="K824" t="s">
        <v>22</v>
      </c>
      <c r="L824" t="s">
        <v>23</v>
      </c>
    </row>
    <row r="825" spans="1:12" hidden="1" x14ac:dyDescent="0.2">
      <c r="A825" t="s">
        <v>188</v>
      </c>
      <c r="B825" s="2">
        <v>340572374</v>
      </c>
      <c r="C825" s="2">
        <v>111</v>
      </c>
      <c r="D825" s="3">
        <v>22030</v>
      </c>
      <c r="E825" s="3">
        <v>9210</v>
      </c>
      <c r="F825" s="4">
        <v>84.4</v>
      </c>
      <c r="G825">
        <v>0</v>
      </c>
      <c r="H825" s="5">
        <v>0.92</v>
      </c>
      <c r="K825" t="s">
        <v>22</v>
      </c>
      <c r="L825" t="s">
        <v>23</v>
      </c>
    </row>
    <row r="826" spans="1:12" hidden="1" x14ac:dyDescent="0.2">
      <c r="A826" t="s">
        <v>188</v>
      </c>
      <c r="B826" s="2">
        <v>340572432</v>
      </c>
      <c r="C826" s="2">
        <v>55</v>
      </c>
      <c r="D826" s="3">
        <v>6435</v>
      </c>
      <c r="E826" s="3">
        <v>0</v>
      </c>
      <c r="F826" s="4">
        <v>15.14</v>
      </c>
      <c r="G826">
        <v>0</v>
      </c>
      <c r="H826" s="5">
        <v>0</v>
      </c>
      <c r="K826" t="s">
        <v>22</v>
      </c>
      <c r="L826" t="s">
        <v>23</v>
      </c>
    </row>
    <row r="827" spans="1:12" hidden="1" x14ac:dyDescent="0.2">
      <c r="A827" t="s">
        <v>188</v>
      </c>
      <c r="B827" s="2">
        <v>340574423</v>
      </c>
      <c r="C827" s="2">
        <v>55</v>
      </c>
      <c r="D827" s="3">
        <v>11620</v>
      </c>
      <c r="E827" s="3">
        <v>0</v>
      </c>
      <c r="F827" s="4">
        <v>20.03</v>
      </c>
      <c r="G827">
        <v>0</v>
      </c>
      <c r="H827" s="5">
        <v>0</v>
      </c>
      <c r="K827" t="s">
        <v>22</v>
      </c>
      <c r="L827" t="s">
        <v>23</v>
      </c>
    </row>
    <row r="828" spans="1:12" hidden="1" x14ac:dyDescent="0.2">
      <c r="A828" t="s">
        <v>188</v>
      </c>
      <c r="B828" s="2">
        <v>340578612</v>
      </c>
      <c r="C828" s="2">
        <v>55</v>
      </c>
      <c r="D828" s="3">
        <v>22345</v>
      </c>
      <c r="E828" s="3">
        <v>0</v>
      </c>
      <c r="F828" s="4">
        <v>43.28</v>
      </c>
      <c r="G828">
        <v>0</v>
      </c>
      <c r="H828" s="5">
        <v>0</v>
      </c>
      <c r="K828" t="s">
        <v>22</v>
      </c>
      <c r="L828" t="s">
        <v>23</v>
      </c>
    </row>
    <row r="829" spans="1:12" hidden="1" x14ac:dyDescent="0.2">
      <c r="A829" t="s">
        <v>188</v>
      </c>
      <c r="B829" s="2">
        <v>345001582</v>
      </c>
      <c r="C829" s="2">
        <v>44</v>
      </c>
      <c r="D829" s="3">
        <v>3070</v>
      </c>
      <c r="E829" s="3">
        <v>0</v>
      </c>
      <c r="F829" s="4">
        <v>6.13</v>
      </c>
      <c r="G829">
        <v>0</v>
      </c>
      <c r="H829" s="5">
        <v>0</v>
      </c>
      <c r="K829" t="s">
        <v>22</v>
      </c>
      <c r="L829" t="s">
        <v>23</v>
      </c>
    </row>
    <row r="830" spans="1:12" hidden="1" x14ac:dyDescent="0.2">
      <c r="A830" t="s">
        <v>188</v>
      </c>
      <c r="B830" s="2">
        <v>345024698</v>
      </c>
      <c r="C830" s="2">
        <v>173</v>
      </c>
      <c r="D830" s="3">
        <v>15790</v>
      </c>
      <c r="E830" s="3">
        <v>0</v>
      </c>
      <c r="F830" s="4">
        <v>86.2</v>
      </c>
      <c r="G830">
        <v>0</v>
      </c>
      <c r="H830" s="5">
        <v>0</v>
      </c>
      <c r="K830" t="s">
        <v>22</v>
      </c>
      <c r="L830" t="s">
        <v>23</v>
      </c>
    </row>
    <row r="831" spans="1:12" hidden="1" x14ac:dyDescent="0.2">
      <c r="A831" t="s">
        <v>188</v>
      </c>
      <c r="B831" s="2">
        <v>345037032</v>
      </c>
      <c r="C831" s="2">
        <v>17</v>
      </c>
      <c r="D831" s="3">
        <v>16063</v>
      </c>
      <c r="E831" s="3">
        <v>0</v>
      </c>
      <c r="F831" s="4">
        <v>37.79</v>
      </c>
      <c r="G831">
        <v>0</v>
      </c>
      <c r="H831" s="5">
        <v>0</v>
      </c>
      <c r="K831" t="s">
        <v>22</v>
      </c>
      <c r="L831" t="s">
        <v>23</v>
      </c>
    </row>
    <row r="832" spans="1:12" hidden="1" x14ac:dyDescent="0.2">
      <c r="A832" t="s">
        <v>188</v>
      </c>
      <c r="B832" s="2">
        <v>345106888</v>
      </c>
      <c r="C832" s="2">
        <v>55</v>
      </c>
      <c r="D832" s="3">
        <v>17259</v>
      </c>
      <c r="E832" s="3">
        <v>0</v>
      </c>
      <c r="F832" s="4">
        <v>26.96</v>
      </c>
      <c r="G832">
        <v>0</v>
      </c>
      <c r="H832" s="5">
        <v>0</v>
      </c>
      <c r="K832" t="s">
        <v>22</v>
      </c>
      <c r="L832" t="s">
        <v>23</v>
      </c>
    </row>
    <row r="833" spans="1:12" hidden="1" x14ac:dyDescent="0.2">
      <c r="A833" t="s">
        <v>188</v>
      </c>
      <c r="B833" s="2">
        <v>345221529</v>
      </c>
      <c r="C833" s="2">
        <v>111</v>
      </c>
      <c r="D833" s="3">
        <v>10010</v>
      </c>
      <c r="E833" s="3">
        <v>1170</v>
      </c>
      <c r="F833" s="4">
        <v>60.5</v>
      </c>
      <c r="G833">
        <v>0</v>
      </c>
      <c r="H833" s="5">
        <v>0.99</v>
      </c>
      <c r="K833" t="s">
        <v>22</v>
      </c>
      <c r="L833" t="s">
        <v>23</v>
      </c>
    </row>
    <row r="834" spans="1:12" hidden="1" x14ac:dyDescent="0.2">
      <c r="A834" t="s">
        <v>188</v>
      </c>
      <c r="B834" s="2">
        <v>345221556</v>
      </c>
      <c r="C834" s="2">
        <v>139</v>
      </c>
      <c r="D834" s="3">
        <v>17905</v>
      </c>
      <c r="E834" s="3">
        <v>1515</v>
      </c>
      <c r="F834" s="4">
        <v>106.2</v>
      </c>
      <c r="G834">
        <v>0</v>
      </c>
      <c r="H834" s="5">
        <v>0.99</v>
      </c>
      <c r="K834" t="s">
        <v>22</v>
      </c>
      <c r="L834" t="s">
        <v>23</v>
      </c>
    </row>
    <row r="835" spans="1:12" hidden="1" x14ac:dyDescent="0.2">
      <c r="A835" t="s">
        <v>188</v>
      </c>
      <c r="B835" s="2">
        <v>345221586</v>
      </c>
      <c r="C835" s="2">
        <v>436</v>
      </c>
      <c r="D835" s="3">
        <v>46730</v>
      </c>
      <c r="E835" s="3">
        <v>7190</v>
      </c>
      <c r="F835" s="4">
        <v>254.4</v>
      </c>
      <c r="G835">
        <v>0</v>
      </c>
      <c r="H835" s="5">
        <v>0.98</v>
      </c>
      <c r="K835" t="s">
        <v>22</v>
      </c>
      <c r="L835" t="s">
        <v>23</v>
      </c>
    </row>
    <row r="836" spans="1:12" hidden="1" x14ac:dyDescent="0.2">
      <c r="A836" t="s">
        <v>188</v>
      </c>
      <c r="B836" s="2">
        <v>345239227</v>
      </c>
      <c r="C836" s="2">
        <v>436</v>
      </c>
      <c r="D836" s="3">
        <v>11640</v>
      </c>
      <c r="E836" s="3">
        <v>210</v>
      </c>
      <c r="F836" s="4">
        <v>96</v>
      </c>
      <c r="G836">
        <v>0</v>
      </c>
      <c r="H836" s="5">
        <v>1</v>
      </c>
      <c r="K836" t="s">
        <v>22</v>
      </c>
      <c r="L836" t="s">
        <v>23</v>
      </c>
    </row>
    <row r="837" spans="1:12" hidden="1" x14ac:dyDescent="0.2">
      <c r="A837" t="s">
        <v>188</v>
      </c>
      <c r="B837" s="2">
        <v>345539370</v>
      </c>
      <c r="C837" s="2">
        <v>218</v>
      </c>
      <c r="D837" s="3">
        <v>68360</v>
      </c>
      <c r="E837" s="3">
        <v>11250</v>
      </c>
      <c r="F837" s="4">
        <v>167.95</v>
      </c>
      <c r="G837">
        <v>0</v>
      </c>
      <c r="H837" s="5">
        <v>0.98</v>
      </c>
      <c r="K837" t="s">
        <v>22</v>
      </c>
      <c r="L837" t="s">
        <v>23</v>
      </c>
    </row>
    <row r="838" spans="1:12" hidden="1" x14ac:dyDescent="0.2">
      <c r="A838" t="s">
        <v>188</v>
      </c>
      <c r="B838" s="2">
        <v>345926778</v>
      </c>
      <c r="C838" s="2">
        <v>346</v>
      </c>
      <c r="D838" s="3">
        <v>75285</v>
      </c>
      <c r="E838" s="3">
        <v>7635</v>
      </c>
      <c r="F838" s="4">
        <v>222.55</v>
      </c>
      <c r="G838">
        <v>0</v>
      </c>
      <c r="H838" s="5">
        <v>0.99</v>
      </c>
      <c r="K838" t="s">
        <v>22</v>
      </c>
      <c r="L838" t="s">
        <v>23</v>
      </c>
    </row>
    <row r="839" spans="1:12" hidden="1" x14ac:dyDescent="0.2">
      <c r="A839" t="s">
        <v>188</v>
      </c>
      <c r="B839" s="2">
        <v>346544148</v>
      </c>
      <c r="C839" s="2">
        <v>44</v>
      </c>
      <c r="D839" s="3">
        <v>12578</v>
      </c>
      <c r="E839" s="3">
        <v>0</v>
      </c>
      <c r="F839" s="4">
        <v>33.24</v>
      </c>
      <c r="G839">
        <v>0</v>
      </c>
      <c r="H839" s="5">
        <v>0</v>
      </c>
      <c r="K839" t="s">
        <v>22</v>
      </c>
      <c r="L839" t="s">
        <v>23</v>
      </c>
    </row>
    <row r="840" spans="1:12" hidden="1" x14ac:dyDescent="0.2">
      <c r="A840" t="s">
        <v>188</v>
      </c>
      <c r="B840" s="2">
        <v>346598401</v>
      </c>
      <c r="C840" s="2">
        <v>55</v>
      </c>
      <c r="D840" s="3">
        <v>23825</v>
      </c>
      <c r="E840" s="3">
        <v>0</v>
      </c>
      <c r="F840" s="4">
        <v>30.26</v>
      </c>
      <c r="G840">
        <v>0</v>
      </c>
      <c r="H840" s="5">
        <v>0</v>
      </c>
      <c r="K840" t="s">
        <v>22</v>
      </c>
      <c r="L840" t="s">
        <v>23</v>
      </c>
    </row>
    <row r="841" spans="1:12" hidden="1" x14ac:dyDescent="0.2">
      <c r="A841" t="s">
        <v>188</v>
      </c>
      <c r="B841" s="2">
        <v>346616657</v>
      </c>
      <c r="C841" s="2">
        <v>554</v>
      </c>
      <c r="D841" s="3">
        <v>16750</v>
      </c>
      <c r="E841" s="3">
        <v>10</v>
      </c>
      <c r="F841" s="4">
        <v>113.5</v>
      </c>
      <c r="G841">
        <v>0</v>
      </c>
      <c r="H841" s="5">
        <v>1</v>
      </c>
      <c r="K841" t="s">
        <v>22</v>
      </c>
      <c r="L841" t="s">
        <v>23</v>
      </c>
    </row>
    <row r="842" spans="1:12" hidden="1" x14ac:dyDescent="0.2">
      <c r="A842" t="s">
        <v>188</v>
      </c>
      <c r="B842" s="2">
        <v>346619699</v>
      </c>
      <c r="C842" s="2">
        <v>277</v>
      </c>
      <c r="D842" s="3">
        <v>40925</v>
      </c>
      <c r="E842" s="3">
        <v>9630</v>
      </c>
      <c r="F842" s="4">
        <v>272.89999999999998</v>
      </c>
      <c r="G842">
        <v>0</v>
      </c>
      <c r="H842" s="5">
        <v>0.97</v>
      </c>
      <c r="K842" t="s">
        <v>22</v>
      </c>
      <c r="L842" t="s">
        <v>23</v>
      </c>
    </row>
    <row r="843" spans="1:12" hidden="1" x14ac:dyDescent="0.2">
      <c r="A843" t="s">
        <v>188</v>
      </c>
      <c r="B843" s="2">
        <v>347079898</v>
      </c>
      <c r="C843" s="2">
        <v>630</v>
      </c>
      <c r="D843" s="3">
        <v>44970</v>
      </c>
      <c r="E843" s="3">
        <v>7300</v>
      </c>
      <c r="F843" s="4">
        <v>303.5</v>
      </c>
      <c r="G843">
        <v>0</v>
      </c>
      <c r="H843" s="5">
        <v>0.98</v>
      </c>
      <c r="K843" t="s">
        <v>22</v>
      </c>
      <c r="L843" t="s">
        <v>23</v>
      </c>
    </row>
    <row r="844" spans="1:12" hidden="1" x14ac:dyDescent="0.2">
      <c r="A844" t="s">
        <v>188</v>
      </c>
      <c r="B844" s="2">
        <v>347162674</v>
      </c>
      <c r="C844" s="2">
        <v>111</v>
      </c>
      <c r="D844" s="3">
        <v>8120</v>
      </c>
      <c r="E844" s="3">
        <v>1210</v>
      </c>
      <c r="F844" s="4">
        <v>50.4</v>
      </c>
      <c r="G844">
        <v>0</v>
      </c>
      <c r="H844" s="5">
        <v>0.98</v>
      </c>
      <c r="K844" t="s">
        <v>22</v>
      </c>
      <c r="L844" t="s">
        <v>23</v>
      </c>
    </row>
    <row r="845" spans="1:12" hidden="1" x14ac:dyDescent="0.2">
      <c r="A845" t="s">
        <v>188</v>
      </c>
      <c r="B845" s="2">
        <v>347263389</v>
      </c>
      <c r="C845" s="2">
        <v>139</v>
      </c>
      <c r="D845" s="3">
        <v>23615</v>
      </c>
      <c r="E845" s="3">
        <v>9055</v>
      </c>
      <c r="F845" s="4">
        <v>58.35</v>
      </c>
      <c r="G845">
        <v>0</v>
      </c>
      <c r="H845" s="5">
        <v>0.93</v>
      </c>
      <c r="K845" t="s">
        <v>22</v>
      </c>
      <c r="L845" t="s">
        <v>23</v>
      </c>
    </row>
    <row r="846" spans="1:12" hidden="1" x14ac:dyDescent="0.2">
      <c r="A846" t="s">
        <v>188</v>
      </c>
      <c r="B846" s="2">
        <v>347366538</v>
      </c>
      <c r="C846" s="2">
        <v>69</v>
      </c>
      <c r="D846" s="3">
        <v>5515</v>
      </c>
      <c r="E846" s="3">
        <v>0</v>
      </c>
      <c r="F846" s="4">
        <v>26.15</v>
      </c>
      <c r="G846">
        <v>0</v>
      </c>
      <c r="H846" s="5">
        <v>0</v>
      </c>
      <c r="K846" t="s">
        <v>22</v>
      </c>
      <c r="L846" t="s">
        <v>23</v>
      </c>
    </row>
    <row r="847" spans="1:12" hidden="1" x14ac:dyDescent="0.2">
      <c r="A847" t="s">
        <v>188</v>
      </c>
      <c r="B847" s="2">
        <v>347373905</v>
      </c>
      <c r="C847" s="2">
        <v>277</v>
      </c>
      <c r="D847" s="3">
        <v>19588</v>
      </c>
      <c r="E847" s="3">
        <v>56</v>
      </c>
      <c r="F847" s="4">
        <v>95.92</v>
      </c>
      <c r="G847">
        <v>0</v>
      </c>
      <c r="H847" s="5">
        <v>1</v>
      </c>
      <c r="K847" t="s">
        <v>22</v>
      </c>
      <c r="L847" t="s">
        <v>23</v>
      </c>
    </row>
    <row r="848" spans="1:12" hidden="1" x14ac:dyDescent="0.2">
      <c r="A848" t="s">
        <v>188</v>
      </c>
      <c r="B848" s="2">
        <v>347494353</v>
      </c>
      <c r="C848" s="2">
        <v>218</v>
      </c>
      <c r="D848" s="3">
        <v>41755</v>
      </c>
      <c r="E848" s="3">
        <v>0</v>
      </c>
      <c r="F848" s="4">
        <v>147.94999999999999</v>
      </c>
      <c r="G848">
        <v>0</v>
      </c>
      <c r="H848" s="5">
        <v>1</v>
      </c>
      <c r="K848" t="s">
        <v>22</v>
      </c>
      <c r="L848" t="s">
        <v>23</v>
      </c>
    </row>
    <row r="849" spans="1:12" hidden="1" x14ac:dyDescent="0.2">
      <c r="A849" t="s">
        <v>188</v>
      </c>
      <c r="B849" s="2">
        <v>347787661</v>
      </c>
      <c r="C849" s="2">
        <v>346</v>
      </c>
      <c r="D849" s="3">
        <v>26445</v>
      </c>
      <c r="E849" s="3">
        <v>0</v>
      </c>
      <c r="F849" s="4">
        <v>125.2</v>
      </c>
      <c r="G849">
        <v>0</v>
      </c>
      <c r="H849" s="5">
        <v>1</v>
      </c>
      <c r="K849" t="s">
        <v>22</v>
      </c>
      <c r="L849" t="s">
        <v>23</v>
      </c>
    </row>
    <row r="850" spans="1:12" hidden="1" x14ac:dyDescent="0.2">
      <c r="A850" t="s">
        <v>188</v>
      </c>
      <c r="B850" s="2">
        <v>347966478</v>
      </c>
      <c r="C850" s="2">
        <v>55</v>
      </c>
      <c r="D850" s="3">
        <v>739</v>
      </c>
      <c r="E850" s="3">
        <v>0</v>
      </c>
      <c r="F850" s="4">
        <v>0</v>
      </c>
      <c r="G850">
        <v>0</v>
      </c>
      <c r="H850" s="5">
        <v>0</v>
      </c>
      <c r="K850" t="s">
        <v>22</v>
      </c>
      <c r="L850" t="s">
        <v>23</v>
      </c>
    </row>
    <row r="851" spans="1:12" hidden="1" x14ac:dyDescent="0.2">
      <c r="A851" t="s">
        <v>189</v>
      </c>
      <c r="B851" s="2">
        <v>340197812</v>
      </c>
      <c r="C851" s="2">
        <v>173</v>
      </c>
      <c r="D851" s="3">
        <v>46240</v>
      </c>
      <c r="E851" s="3">
        <v>3465</v>
      </c>
      <c r="F851" s="4">
        <v>88</v>
      </c>
      <c r="G851">
        <v>0</v>
      </c>
      <c r="H851" s="5">
        <v>0.99</v>
      </c>
      <c r="I851" t="s">
        <v>26</v>
      </c>
      <c r="J851" t="s">
        <v>27</v>
      </c>
      <c r="K851" t="s">
        <v>22</v>
      </c>
      <c r="L851" t="s">
        <v>23</v>
      </c>
    </row>
    <row r="852" spans="1:12" hidden="1" x14ac:dyDescent="0.2">
      <c r="A852" t="s">
        <v>189</v>
      </c>
      <c r="B852" s="2">
        <v>340233501</v>
      </c>
      <c r="C852" s="2">
        <v>111</v>
      </c>
      <c r="D852" s="3">
        <v>15040</v>
      </c>
      <c r="E852" s="3">
        <v>2485</v>
      </c>
      <c r="F852" s="4">
        <v>62.1</v>
      </c>
      <c r="G852">
        <v>0</v>
      </c>
      <c r="H852" s="5">
        <v>0.98</v>
      </c>
      <c r="K852" t="s">
        <v>22</v>
      </c>
      <c r="L852" t="s">
        <v>23</v>
      </c>
    </row>
    <row r="853" spans="1:12" hidden="1" x14ac:dyDescent="0.2">
      <c r="A853" t="s">
        <v>189</v>
      </c>
      <c r="B853" s="2">
        <v>340235779</v>
      </c>
      <c r="C853" s="2">
        <v>44</v>
      </c>
      <c r="D853" s="3">
        <v>27947</v>
      </c>
      <c r="E853" s="3">
        <v>0</v>
      </c>
      <c r="F853" s="4">
        <v>15.1</v>
      </c>
      <c r="G853">
        <v>0</v>
      </c>
      <c r="H853" s="5">
        <v>0</v>
      </c>
      <c r="K853" t="s">
        <v>22</v>
      </c>
      <c r="L853" t="s">
        <v>23</v>
      </c>
    </row>
    <row r="854" spans="1:12" hidden="1" x14ac:dyDescent="0.2">
      <c r="A854" t="s">
        <v>189</v>
      </c>
      <c r="B854" s="2">
        <v>340236916</v>
      </c>
      <c r="C854" s="2">
        <v>17</v>
      </c>
      <c r="D854" s="3">
        <v>3186</v>
      </c>
      <c r="E854" s="3">
        <v>0</v>
      </c>
      <c r="F854" s="4">
        <v>20.55</v>
      </c>
      <c r="G854">
        <v>0</v>
      </c>
      <c r="H854" s="5">
        <v>0</v>
      </c>
      <c r="K854" t="s">
        <v>22</v>
      </c>
      <c r="L854" t="s">
        <v>23</v>
      </c>
    </row>
    <row r="855" spans="1:12" hidden="1" x14ac:dyDescent="0.2">
      <c r="A855" t="s">
        <v>189</v>
      </c>
      <c r="B855" s="2">
        <v>340249597</v>
      </c>
      <c r="C855" s="2">
        <v>44</v>
      </c>
      <c r="D855" s="3">
        <v>8309</v>
      </c>
      <c r="E855" s="3">
        <v>0</v>
      </c>
      <c r="F855" s="4">
        <v>38.549999999999997</v>
      </c>
      <c r="G855">
        <v>0</v>
      </c>
      <c r="H855" s="5">
        <v>0</v>
      </c>
      <c r="K855" t="s">
        <v>22</v>
      </c>
      <c r="L855" t="s">
        <v>23</v>
      </c>
    </row>
    <row r="856" spans="1:12" hidden="1" x14ac:dyDescent="0.2">
      <c r="A856" t="s">
        <v>189</v>
      </c>
      <c r="B856" s="2">
        <v>340268048</v>
      </c>
      <c r="C856" s="2">
        <v>277</v>
      </c>
      <c r="D856" s="3">
        <v>18176</v>
      </c>
      <c r="E856" s="3">
        <v>3528</v>
      </c>
      <c r="F856" s="4">
        <v>106.04</v>
      </c>
      <c r="G856">
        <v>0</v>
      </c>
      <c r="H856" s="5">
        <v>0.98</v>
      </c>
      <c r="K856" t="s">
        <v>22</v>
      </c>
      <c r="L856" t="s">
        <v>23</v>
      </c>
    </row>
    <row r="857" spans="1:12" hidden="1" x14ac:dyDescent="0.2">
      <c r="A857" t="s">
        <v>189</v>
      </c>
      <c r="B857" s="2">
        <v>340290671</v>
      </c>
      <c r="C857" s="2">
        <v>630</v>
      </c>
      <c r="D857" s="3">
        <v>37010</v>
      </c>
      <c r="E857" s="3">
        <v>100</v>
      </c>
      <c r="F857" s="4">
        <v>290.89999999999998</v>
      </c>
      <c r="G857">
        <v>0</v>
      </c>
      <c r="H857" s="5">
        <v>1</v>
      </c>
      <c r="K857" t="s">
        <v>22</v>
      </c>
      <c r="L857" t="s">
        <v>23</v>
      </c>
    </row>
    <row r="858" spans="1:12" hidden="1" x14ac:dyDescent="0.2">
      <c r="A858" t="s">
        <v>189</v>
      </c>
      <c r="B858" s="2">
        <v>340297458</v>
      </c>
      <c r="C858" s="2">
        <v>173</v>
      </c>
      <c r="D858" s="3">
        <v>47980</v>
      </c>
      <c r="E858" s="3">
        <v>1430</v>
      </c>
      <c r="F858" s="4">
        <v>141.30000000000001</v>
      </c>
      <c r="G858">
        <v>0</v>
      </c>
      <c r="H858" s="5">
        <v>1</v>
      </c>
      <c r="K858" t="s">
        <v>22</v>
      </c>
      <c r="L858" t="s">
        <v>23</v>
      </c>
    </row>
    <row r="859" spans="1:12" hidden="1" x14ac:dyDescent="0.2">
      <c r="A859" t="s">
        <v>189</v>
      </c>
      <c r="B859" s="2">
        <v>340300298</v>
      </c>
      <c r="C859" s="2">
        <v>630</v>
      </c>
      <c r="D859" s="3">
        <v>22450</v>
      </c>
      <c r="E859" s="3">
        <v>2290</v>
      </c>
      <c r="F859" s="4">
        <v>233.1</v>
      </c>
      <c r="G859">
        <v>0</v>
      </c>
      <c r="H859" s="5">
        <v>0.99</v>
      </c>
      <c r="K859" t="s">
        <v>22</v>
      </c>
      <c r="L859" t="s">
        <v>23</v>
      </c>
    </row>
    <row r="860" spans="1:12" hidden="1" x14ac:dyDescent="0.2">
      <c r="A860" t="s">
        <v>189</v>
      </c>
      <c r="B860" s="2">
        <v>340307085</v>
      </c>
      <c r="C860" s="2">
        <v>139</v>
      </c>
      <c r="D860" s="3">
        <v>20130</v>
      </c>
      <c r="E860" s="3">
        <v>7080</v>
      </c>
      <c r="F860" s="4">
        <v>52.65</v>
      </c>
      <c r="G860">
        <v>0</v>
      </c>
      <c r="H860" s="5">
        <v>0.94</v>
      </c>
      <c r="K860" t="s">
        <v>22</v>
      </c>
      <c r="L860" t="s">
        <v>23</v>
      </c>
    </row>
    <row r="861" spans="1:12" hidden="1" x14ac:dyDescent="0.2">
      <c r="A861" t="s">
        <v>189</v>
      </c>
      <c r="B861" s="2">
        <v>340400969</v>
      </c>
      <c r="C861" s="2">
        <v>173</v>
      </c>
      <c r="D861" s="3">
        <v>18045</v>
      </c>
      <c r="E861" s="3">
        <v>5510</v>
      </c>
      <c r="F861" s="4">
        <v>107</v>
      </c>
      <c r="G861">
        <v>0</v>
      </c>
      <c r="H861" s="5">
        <v>0.95</v>
      </c>
      <c r="K861" t="s">
        <v>22</v>
      </c>
      <c r="L861" t="s">
        <v>23</v>
      </c>
    </row>
    <row r="862" spans="1:12" hidden="1" x14ac:dyDescent="0.2">
      <c r="A862" t="s">
        <v>189</v>
      </c>
      <c r="B862" s="2">
        <v>340414201</v>
      </c>
      <c r="C862" s="2">
        <v>69</v>
      </c>
      <c r="D862" s="3">
        <v>38770</v>
      </c>
      <c r="E862" s="3">
        <v>0</v>
      </c>
      <c r="F862" s="4">
        <v>50.43</v>
      </c>
      <c r="G862">
        <v>0</v>
      </c>
      <c r="H862" s="5">
        <v>0</v>
      </c>
      <c r="K862" t="s">
        <v>22</v>
      </c>
      <c r="L862" t="s">
        <v>23</v>
      </c>
    </row>
    <row r="863" spans="1:12" hidden="1" x14ac:dyDescent="0.2">
      <c r="A863" t="s">
        <v>189</v>
      </c>
      <c r="B863" s="2">
        <v>340423200</v>
      </c>
      <c r="C863" s="2">
        <v>111</v>
      </c>
      <c r="D863" s="3">
        <v>11494</v>
      </c>
      <c r="E863" s="3">
        <v>1930</v>
      </c>
      <c r="F863" s="4">
        <v>47.66</v>
      </c>
      <c r="G863">
        <v>0</v>
      </c>
      <c r="H863" s="5">
        <v>0.98</v>
      </c>
      <c r="K863" t="s">
        <v>22</v>
      </c>
      <c r="L863" t="s">
        <v>23</v>
      </c>
    </row>
    <row r="864" spans="1:12" hidden="1" x14ac:dyDescent="0.2">
      <c r="A864" t="s">
        <v>189</v>
      </c>
      <c r="B864" s="2">
        <v>340445387</v>
      </c>
      <c r="C864" s="2">
        <v>44</v>
      </c>
      <c r="D864" s="3">
        <v>10816</v>
      </c>
      <c r="E864" s="3">
        <v>0</v>
      </c>
      <c r="F864" s="4">
        <v>18.440000000000001</v>
      </c>
      <c r="G864">
        <v>0</v>
      </c>
      <c r="H864" s="5">
        <v>0</v>
      </c>
      <c r="K864" t="s">
        <v>22</v>
      </c>
      <c r="L864" t="s">
        <v>23</v>
      </c>
    </row>
    <row r="865" spans="1:12" hidden="1" x14ac:dyDescent="0.2">
      <c r="A865" t="s">
        <v>189</v>
      </c>
      <c r="B865" s="2">
        <v>340449381</v>
      </c>
      <c r="C865" s="2">
        <v>55</v>
      </c>
      <c r="D865" s="3">
        <v>26464</v>
      </c>
      <c r="E865" s="3">
        <v>0</v>
      </c>
      <c r="F865" s="4">
        <v>50.2</v>
      </c>
      <c r="G865">
        <v>0</v>
      </c>
      <c r="H865" s="5">
        <v>0</v>
      </c>
      <c r="K865" t="s">
        <v>22</v>
      </c>
      <c r="L865" t="s">
        <v>23</v>
      </c>
    </row>
    <row r="866" spans="1:12" hidden="1" x14ac:dyDescent="0.2">
      <c r="A866" t="s">
        <v>189</v>
      </c>
      <c r="B866" s="2">
        <v>340453512</v>
      </c>
      <c r="C866" s="2">
        <v>139</v>
      </c>
      <c r="D866" s="3">
        <v>35404</v>
      </c>
      <c r="E866" s="3">
        <v>6300</v>
      </c>
      <c r="F866" s="4">
        <v>135.1</v>
      </c>
      <c r="G866">
        <v>0</v>
      </c>
      <c r="H866" s="5">
        <v>0.98</v>
      </c>
      <c r="K866" t="s">
        <v>22</v>
      </c>
      <c r="L866" t="s">
        <v>23</v>
      </c>
    </row>
    <row r="867" spans="1:12" hidden="1" x14ac:dyDescent="0.2">
      <c r="A867" t="s">
        <v>189</v>
      </c>
      <c r="B867" s="2">
        <v>340454036</v>
      </c>
      <c r="C867" s="2">
        <v>218</v>
      </c>
      <c r="D867" s="3">
        <v>58440</v>
      </c>
      <c r="E867" s="3">
        <v>19870</v>
      </c>
      <c r="F867" s="4">
        <v>146.94999999999999</v>
      </c>
      <c r="G867">
        <v>0</v>
      </c>
      <c r="H867" s="5">
        <v>0.94</v>
      </c>
      <c r="K867" t="s">
        <v>22</v>
      </c>
      <c r="L867" t="s">
        <v>23</v>
      </c>
    </row>
    <row r="868" spans="1:12" hidden="1" x14ac:dyDescent="0.2">
      <c r="A868" t="s">
        <v>189</v>
      </c>
      <c r="B868" s="2">
        <v>340454987</v>
      </c>
      <c r="C868" s="2">
        <v>111</v>
      </c>
      <c r="D868" s="3">
        <v>6362</v>
      </c>
      <c r="E868" s="3">
        <v>172</v>
      </c>
      <c r="F868" s="4">
        <v>73.8</v>
      </c>
      <c r="G868">
        <v>0</v>
      </c>
      <c r="H868" s="5">
        <v>1</v>
      </c>
      <c r="K868" t="s">
        <v>22</v>
      </c>
      <c r="L868" t="s">
        <v>23</v>
      </c>
    </row>
    <row r="869" spans="1:12" hidden="1" x14ac:dyDescent="0.2">
      <c r="A869" t="s">
        <v>189</v>
      </c>
      <c r="B869" s="2">
        <v>340470725</v>
      </c>
      <c r="C869" s="2">
        <v>44</v>
      </c>
      <c r="D869" s="3">
        <v>9154</v>
      </c>
      <c r="E869" s="3">
        <v>0</v>
      </c>
      <c r="F869" s="4">
        <v>26.77</v>
      </c>
      <c r="G869">
        <v>0</v>
      </c>
      <c r="H869" s="5">
        <v>0</v>
      </c>
      <c r="K869" t="s">
        <v>22</v>
      </c>
      <c r="L869" t="s">
        <v>23</v>
      </c>
    </row>
    <row r="870" spans="1:12" hidden="1" x14ac:dyDescent="0.2">
      <c r="A870" t="s">
        <v>189</v>
      </c>
      <c r="B870" s="2">
        <v>340476435</v>
      </c>
      <c r="C870" s="2">
        <v>55</v>
      </c>
      <c r="D870" s="3">
        <v>8555</v>
      </c>
      <c r="E870" s="3">
        <v>0</v>
      </c>
      <c r="F870" s="4">
        <v>27.78</v>
      </c>
      <c r="G870">
        <v>0</v>
      </c>
      <c r="H870" s="5">
        <v>0</v>
      </c>
      <c r="K870" t="s">
        <v>22</v>
      </c>
      <c r="L870" t="s">
        <v>23</v>
      </c>
    </row>
    <row r="871" spans="1:12" hidden="1" x14ac:dyDescent="0.2">
      <c r="A871" t="s">
        <v>189</v>
      </c>
      <c r="B871" s="2">
        <v>340477773</v>
      </c>
      <c r="C871" s="2">
        <v>87</v>
      </c>
      <c r="D871" s="3">
        <v>12170</v>
      </c>
      <c r="E871" s="3">
        <v>130</v>
      </c>
      <c r="F871" s="4">
        <v>36.25</v>
      </c>
      <c r="G871">
        <v>0</v>
      </c>
      <c r="H871" s="5">
        <v>1</v>
      </c>
      <c r="K871" t="s">
        <v>22</v>
      </c>
      <c r="L871" t="s">
        <v>23</v>
      </c>
    </row>
    <row r="872" spans="1:12" hidden="1" x14ac:dyDescent="0.2">
      <c r="A872" t="s">
        <v>189</v>
      </c>
      <c r="B872" s="2">
        <v>340478671</v>
      </c>
      <c r="C872" s="2">
        <v>28</v>
      </c>
      <c r="D872" s="3">
        <v>6918</v>
      </c>
      <c r="E872" s="3">
        <v>0</v>
      </c>
      <c r="F872" s="4">
        <v>26.38</v>
      </c>
      <c r="G872">
        <v>0</v>
      </c>
      <c r="H872" s="5">
        <v>0</v>
      </c>
      <c r="K872" t="s">
        <v>22</v>
      </c>
      <c r="L872" t="s">
        <v>23</v>
      </c>
    </row>
    <row r="873" spans="1:12" hidden="1" x14ac:dyDescent="0.2">
      <c r="A873" t="s">
        <v>189</v>
      </c>
      <c r="B873" s="2">
        <v>340478996</v>
      </c>
      <c r="C873" s="2">
        <v>55</v>
      </c>
      <c r="D873" s="3">
        <v>19843</v>
      </c>
      <c r="E873" s="3">
        <v>0</v>
      </c>
      <c r="F873" s="4">
        <v>16.55</v>
      </c>
      <c r="G873">
        <v>0</v>
      </c>
      <c r="H873" s="5">
        <v>0</v>
      </c>
      <c r="K873" t="s">
        <v>22</v>
      </c>
      <c r="L873" t="s">
        <v>23</v>
      </c>
    </row>
    <row r="874" spans="1:12" hidden="1" x14ac:dyDescent="0.2">
      <c r="A874" t="s">
        <v>189</v>
      </c>
      <c r="B874" s="2">
        <v>340478996</v>
      </c>
      <c r="C874" s="2">
        <v>44</v>
      </c>
      <c r="D874" s="3">
        <v>19843</v>
      </c>
      <c r="E874" s="3">
        <v>0</v>
      </c>
      <c r="F874" s="4">
        <v>16.55</v>
      </c>
      <c r="G874">
        <v>0</v>
      </c>
      <c r="H874" s="5">
        <v>0</v>
      </c>
      <c r="K874" t="s">
        <v>22</v>
      </c>
      <c r="L874" t="s">
        <v>23</v>
      </c>
    </row>
    <row r="875" spans="1:12" hidden="1" x14ac:dyDescent="0.2">
      <c r="A875" t="s">
        <v>189</v>
      </c>
      <c r="B875" s="2">
        <v>340481069</v>
      </c>
      <c r="C875" s="2">
        <v>28</v>
      </c>
      <c r="D875" s="3">
        <v>8762</v>
      </c>
      <c r="E875" s="3">
        <v>0</v>
      </c>
      <c r="F875" s="4">
        <v>27.08</v>
      </c>
      <c r="G875">
        <v>0</v>
      </c>
      <c r="H875" s="5">
        <v>0</v>
      </c>
      <c r="K875" t="s">
        <v>22</v>
      </c>
      <c r="L875" t="s">
        <v>23</v>
      </c>
    </row>
    <row r="876" spans="1:12" hidden="1" x14ac:dyDescent="0.2">
      <c r="A876" t="s">
        <v>189</v>
      </c>
      <c r="B876" s="2">
        <v>340481145</v>
      </c>
      <c r="C876" s="2">
        <v>111</v>
      </c>
      <c r="D876" s="3">
        <v>35270</v>
      </c>
      <c r="E876" s="3">
        <v>6802</v>
      </c>
      <c r="F876" s="4">
        <v>103</v>
      </c>
      <c r="G876">
        <v>0</v>
      </c>
      <c r="H876" s="5">
        <v>0.98</v>
      </c>
      <c r="K876" t="s">
        <v>22</v>
      </c>
      <c r="L876" t="s">
        <v>23</v>
      </c>
    </row>
    <row r="877" spans="1:12" hidden="1" x14ac:dyDescent="0.2">
      <c r="A877" t="s">
        <v>189</v>
      </c>
      <c r="B877" s="2">
        <v>340481145</v>
      </c>
      <c r="C877" s="2">
        <v>111</v>
      </c>
      <c r="D877" s="3">
        <v>35270</v>
      </c>
      <c r="E877" s="3">
        <v>6802</v>
      </c>
      <c r="F877" s="4">
        <v>103</v>
      </c>
      <c r="G877">
        <v>0</v>
      </c>
      <c r="H877" s="5">
        <v>0.98</v>
      </c>
      <c r="K877" t="s">
        <v>22</v>
      </c>
      <c r="L877" t="s">
        <v>23</v>
      </c>
    </row>
    <row r="878" spans="1:12" hidden="1" x14ac:dyDescent="0.2">
      <c r="A878" t="s">
        <v>189</v>
      </c>
      <c r="B878" s="2">
        <v>340481145</v>
      </c>
      <c r="C878" s="2">
        <v>139</v>
      </c>
      <c r="D878" s="3">
        <v>35270</v>
      </c>
      <c r="E878" s="3">
        <v>6802</v>
      </c>
      <c r="F878" s="4">
        <v>103</v>
      </c>
      <c r="G878">
        <v>0</v>
      </c>
      <c r="H878" s="5">
        <v>0.98</v>
      </c>
      <c r="K878" t="s">
        <v>22</v>
      </c>
      <c r="L878" t="s">
        <v>23</v>
      </c>
    </row>
    <row r="879" spans="1:12" hidden="1" x14ac:dyDescent="0.2">
      <c r="A879" t="s">
        <v>189</v>
      </c>
      <c r="B879" s="2">
        <v>340482853</v>
      </c>
      <c r="C879" s="2">
        <v>69</v>
      </c>
      <c r="D879" s="3">
        <v>23123</v>
      </c>
      <c r="E879" s="3">
        <v>0</v>
      </c>
      <c r="F879" s="4">
        <v>38.340000000000003</v>
      </c>
      <c r="G879">
        <v>0</v>
      </c>
      <c r="H879" s="5">
        <v>0</v>
      </c>
      <c r="K879" t="s">
        <v>22</v>
      </c>
      <c r="L879" t="s">
        <v>23</v>
      </c>
    </row>
    <row r="880" spans="1:12" hidden="1" x14ac:dyDescent="0.2">
      <c r="A880" t="s">
        <v>189</v>
      </c>
      <c r="B880" s="2">
        <v>340485073</v>
      </c>
      <c r="C880" s="2">
        <v>346</v>
      </c>
      <c r="D880" s="3">
        <v>23640</v>
      </c>
      <c r="E880" s="3">
        <v>5075</v>
      </c>
      <c r="F880" s="4">
        <v>182.25</v>
      </c>
      <c r="G880">
        <v>0</v>
      </c>
      <c r="H880" s="5">
        <v>0.97</v>
      </c>
      <c r="K880" t="s">
        <v>22</v>
      </c>
      <c r="L880" t="s">
        <v>23</v>
      </c>
    </row>
    <row r="881" spans="1:12" hidden="1" x14ac:dyDescent="0.2">
      <c r="A881" t="s">
        <v>189</v>
      </c>
      <c r="B881" s="2">
        <v>340488439</v>
      </c>
      <c r="C881" s="2">
        <v>55</v>
      </c>
      <c r="D881" s="3">
        <v>9305</v>
      </c>
      <c r="E881" s="3">
        <v>0</v>
      </c>
      <c r="F881" s="4">
        <v>20.54</v>
      </c>
      <c r="G881">
        <v>0</v>
      </c>
      <c r="H881" s="5">
        <v>0</v>
      </c>
      <c r="K881" t="s">
        <v>22</v>
      </c>
      <c r="L881" t="s">
        <v>23</v>
      </c>
    </row>
    <row r="882" spans="1:12" hidden="1" x14ac:dyDescent="0.2">
      <c r="A882" t="s">
        <v>189</v>
      </c>
      <c r="B882" s="2">
        <v>340488855</v>
      </c>
      <c r="C882" s="2">
        <v>218</v>
      </c>
      <c r="D882" s="3">
        <v>47824</v>
      </c>
      <c r="E882" s="3">
        <v>4180</v>
      </c>
      <c r="F882" s="4">
        <v>227.16</v>
      </c>
      <c r="G882">
        <v>0</v>
      </c>
      <c r="H882" s="5">
        <v>0.99</v>
      </c>
      <c r="K882" t="s">
        <v>22</v>
      </c>
      <c r="L882" t="s">
        <v>23</v>
      </c>
    </row>
    <row r="883" spans="1:12" hidden="1" x14ac:dyDescent="0.2">
      <c r="A883" t="s">
        <v>189</v>
      </c>
      <c r="B883" s="2">
        <v>340489118</v>
      </c>
      <c r="C883" s="2">
        <v>173</v>
      </c>
      <c r="D883" s="3">
        <v>35735</v>
      </c>
      <c r="E883" s="3">
        <v>12885</v>
      </c>
      <c r="F883" s="4">
        <v>99.2</v>
      </c>
      <c r="G883">
        <v>0</v>
      </c>
      <c r="H883" s="5">
        <v>0.94</v>
      </c>
      <c r="K883" t="s">
        <v>22</v>
      </c>
      <c r="L883" t="s">
        <v>23</v>
      </c>
    </row>
    <row r="884" spans="1:12" hidden="1" x14ac:dyDescent="0.2">
      <c r="A884" t="s">
        <v>189</v>
      </c>
      <c r="B884" s="2">
        <v>340489285</v>
      </c>
      <c r="C884" s="2">
        <v>55</v>
      </c>
      <c r="D884" s="3">
        <v>20764</v>
      </c>
      <c r="E884" s="3">
        <v>0</v>
      </c>
      <c r="F884" s="4">
        <v>38</v>
      </c>
      <c r="G884">
        <v>0</v>
      </c>
      <c r="H884" s="5">
        <v>0</v>
      </c>
      <c r="K884" t="s">
        <v>22</v>
      </c>
      <c r="L884" t="s">
        <v>23</v>
      </c>
    </row>
    <row r="885" spans="1:12" hidden="1" x14ac:dyDescent="0.2">
      <c r="A885" t="s">
        <v>189</v>
      </c>
      <c r="B885" s="2">
        <v>340491845</v>
      </c>
      <c r="C885" s="2">
        <v>436</v>
      </c>
      <c r="D885" s="3">
        <v>49668</v>
      </c>
      <c r="E885" s="3">
        <v>4722</v>
      </c>
      <c r="F885" s="4">
        <v>269.16000000000003</v>
      </c>
      <c r="G885">
        <v>0</v>
      </c>
      <c r="H885" s="5">
        <v>0.99</v>
      </c>
      <c r="K885" t="s">
        <v>22</v>
      </c>
      <c r="L885" t="s">
        <v>23</v>
      </c>
    </row>
    <row r="886" spans="1:12" hidden="1" x14ac:dyDescent="0.2">
      <c r="A886" t="s">
        <v>189</v>
      </c>
      <c r="B886" s="2">
        <v>340492491</v>
      </c>
      <c r="C886" s="2">
        <v>44</v>
      </c>
      <c r="D886" s="3">
        <v>5016</v>
      </c>
      <c r="E886" s="3">
        <v>0</v>
      </c>
      <c r="F886" s="4">
        <v>51.68</v>
      </c>
      <c r="G886">
        <v>0</v>
      </c>
      <c r="H886" s="5">
        <v>0</v>
      </c>
      <c r="K886" t="s">
        <v>22</v>
      </c>
      <c r="L886" t="s">
        <v>23</v>
      </c>
    </row>
    <row r="887" spans="1:12" hidden="1" x14ac:dyDescent="0.2">
      <c r="A887" t="s">
        <v>189</v>
      </c>
      <c r="B887" s="2">
        <v>340492892</v>
      </c>
      <c r="C887" s="2">
        <v>55</v>
      </c>
      <c r="D887" s="3">
        <v>9406</v>
      </c>
      <c r="E887" s="3">
        <v>0</v>
      </c>
      <c r="F887" s="4">
        <v>38.090000000000003</v>
      </c>
      <c r="G887">
        <v>0</v>
      </c>
      <c r="H887" s="5">
        <v>0</v>
      </c>
      <c r="K887" t="s">
        <v>22</v>
      </c>
      <c r="L887" t="s">
        <v>23</v>
      </c>
    </row>
    <row r="888" spans="1:12" hidden="1" x14ac:dyDescent="0.2">
      <c r="A888" t="s">
        <v>189</v>
      </c>
      <c r="B888" s="2">
        <v>340493399</v>
      </c>
      <c r="C888" s="2">
        <v>173</v>
      </c>
      <c r="D888" s="3">
        <v>3296</v>
      </c>
      <c r="E888" s="3">
        <v>1052</v>
      </c>
      <c r="F888" s="4">
        <v>46.04</v>
      </c>
      <c r="G888">
        <v>0</v>
      </c>
      <c r="H888" s="5">
        <v>0.95</v>
      </c>
      <c r="K888" t="s">
        <v>22</v>
      </c>
      <c r="L888" t="s">
        <v>23</v>
      </c>
    </row>
    <row r="889" spans="1:12" hidden="1" x14ac:dyDescent="0.2">
      <c r="A889" t="s">
        <v>189</v>
      </c>
      <c r="B889" s="2">
        <v>340494917</v>
      </c>
      <c r="C889" s="2">
        <v>87</v>
      </c>
      <c r="D889" s="3">
        <v>8135</v>
      </c>
      <c r="E889" s="3">
        <v>1740</v>
      </c>
      <c r="F889" s="4">
        <v>24.85</v>
      </c>
      <c r="G889">
        <v>0</v>
      </c>
      <c r="H889" s="5">
        <v>0.97</v>
      </c>
      <c r="K889" t="s">
        <v>22</v>
      </c>
      <c r="L889" t="s">
        <v>23</v>
      </c>
    </row>
    <row r="890" spans="1:12" hidden="1" x14ac:dyDescent="0.2">
      <c r="A890" t="s">
        <v>189</v>
      </c>
      <c r="B890" s="2">
        <v>340495811</v>
      </c>
      <c r="C890" s="2">
        <v>28</v>
      </c>
      <c r="D890" s="3">
        <v>12194</v>
      </c>
      <c r="E890" s="3">
        <v>0</v>
      </c>
      <c r="F890" s="4">
        <v>27.23</v>
      </c>
      <c r="G890">
        <v>0</v>
      </c>
      <c r="H890" s="5">
        <v>0</v>
      </c>
      <c r="K890" t="s">
        <v>22</v>
      </c>
      <c r="L890" t="s">
        <v>23</v>
      </c>
    </row>
    <row r="891" spans="1:12" hidden="1" x14ac:dyDescent="0.2">
      <c r="A891" t="s">
        <v>189</v>
      </c>
      <c r="B891" s="2">
        <v>340498825</v>
      </c>
      <c r="C891" s="2">
        <v>630</v>
      </c>
      <c r="D891" s="3">
        <v>141900</v>
      </c>
      <c r="E891" s="3">
        <v>8370</v>
      </c>
      <c r="F891" s="4">
        <v>473.9</v>
      </c>
      <c r="G891">
        <v>0</v>
      </c>
      <c r="H891" s="5">
        <v>0.99</v>
      </c>
      <c r="K891" t="s">
        <v>22</v>
      </c>
      <c r="L891" t="s">
        <v>23</v>
      </c>
    </row>
    <row r="892" spans="1:12" hidden="1" x14ac:dyDescent="0.2">
      <c r="A892" t="s">
        <v>189</v>
      </c>
      <c r="B892" s="2">
        <v>340502274</v>
      </c>
      <c r="C892" s="2">
        <v>218</v>
      </c>
      <c r="D892" s="3">
        <v>20589</v>
      </c>
      <c r="E892" s="3">
        <v>5289</v>
      </c>
      <c r="F892" s="4">
        <v>98.94</v>
      </c>
      <c r="G892">
        <v>0</v>
      </c>
      <c r="H892" s="5">
        <v>0.96</v>
      </c>
      <c r="K892" t="s">
        <v>22</v>
      </c>
      <c r="L892" t="s">
        <v>23</v>
      </c>
    </row>
    <row r="893" spans="1:12" hidden="1" x14ac:dyDescent="0.2">
      <c r="A893" t="s">
        <v>189</v>
      </c>
      <c r="B893" s="2">
        <v>340502293</v>
      </c>
      <c r="C893" s="2">
        <v>28</v>
      </c>
      <c r="D893" s="3">
        <v>64189</v>
      </c>
      <c r="E893" s="3">
        <v>10590</v>
      </c>
      <c r="F893" s="4">
        <v>158.5</v>
      </c>
      <c r="G893">
        <v>0</v>
      </c>
      <c r="H893" s="5">
        <v>0.98</v>
      </c>
      <c r="K893" t="s">
        <v>22</v>
      </c>
      <c r="L893" t="s">
        <v>23</v>
      </c>
    </row>
    <row r="894" spans="1:12" hidden="1" x14ac:dyDescent="0.2">
      <c r="A894" t="s">
        <v>189</v>
      </c>
      <c r="B894" s="2">
        <v>340502293</v>
      </c>
      <c r="C894" s="2">
        <v>173</v>
      </c>
      <c r="D894" s="3">
        <v>64189</v>
      </c>
      <c r="E894" s="3">
        <v>10590</v>
      </c>
      <c r="F894" s="4">
        <v>158.5</v>
      </c>
      <c r="G894">
        <v>0</v>
      </c>
      <c r="H894" s="5">
        <v>0.98</v>
      </c>
      <c r="K894" t="s">
        <v>22</v>
      </c>
      <c r="L894" t="s">
        <v>23</v>
      </c>
    </row>
    <row r="895" spans="1:12" hidden="1" x14ac:dyDescent="0.2">
      <c r="A895" t="s">
        <v>189</v>
      </c>
      <c r="B895" s="2">
        <v>340503140</v>
      </c>
      <c r="C895" s="2">
        <v>55</v>
      </c>
      <c r="D895" s="3">
        <v>9688</v>
      </c>
      <c r="E895" s="3">
        <v>0</v>
      </c>
      <c r="F895" s="4">
        <v>18.48</v>
      </c>
      <c r="G895">
        <v>0</v>
      </c>
      <c r="H895" s="5">
        <v>0</v>
      </c>
      <c r="K895" t="s">
        <v>22</v>
      </c>
      <c r="L895" t="s">
        <v>23</v>
      </c>
    </row>
    <row r="896" spans="1:12" hidden="1" x14ac:dyDescent="0.2">
      <c r="A896" t="s">
        <v>189</v>
      </c>
      <c r="B896" s="2">
        <v>340503711</v>
      </c>
      <c r="C896" s="2">
        <v>111</v>
      </c>
      <c r="D896" s="3">
        <v>78184</v>
      </c>
      <c r="E896" s="3">
        <v>10060</v>
      </c>
      <c r="F896" s="4">
        <v>260.60000000000002</v>
      </c>
      <c r="G896">
        <v>0</v>
      </c>
      <c r="H896" s="5">
        <v>0.99</v>
      </c>
      <c r="K896" t="s">
        <v>22</v>
      </c>
      <c r="L896" t="s">
        <v>23</v>
      </c>
    </row>
    <row r="897" spans="1:12" hidden="1" x14ac:dyDescent="0.2">
      <c r="A897" t="s">
        <v>189</v>
      </c>
      <c r="B897" s="2">
        <v>340505076</v>
      </c>
      <c r="C897" s="2">
        <v>28</v>
      </c>
      <c r="D897" s="3">
        <v>3233</v>
      </c>
      <c r="E897" s="3">
        <v>0</v>
      </c>
      <c r="F897" s="4">
        <v>10.15</v>
      </c>
      <c r="G897">
        <v>0</v>
      </c>
      <c r="H897" s="5">
        <v>0</v>
      </c>
      <c r="K897" t="s">
        <v>22</v>
      </c>
      <c r="L897" t="s">
        <v>23</v>
      </c>
    </row>
    <row r="898" spans="1:12" hidden="1" x14ac:dyDescent="0.2">
      <c r="A898" t="s">
        <v>189</v>
      </c>
      <c r="B898" s="2">
        <v>340512592</v>
      </c>
      <c r="C898" s="2">
        <v>9</v>
      </c>
      <c r="D898" s="3">
        <v>1102</v>
      </c>
      <c r="E898" s="3">
        <v>0</v>
      </c>
      <c r="F898" s="4">
        <v>1.7</v>
      </c>
      <c r="G898">
        <v>0</v>
      </c>
      <c r="H898" s="5">
        <v>0</v>
      </c>
      <c r="K898" t="s">
        <v>22</v>
      </c>
      <c r="L898" t="s">
        <v>23</v>
      </c>
    </row>
    <row r="899" spans="1:12" hidden="1" x14ac:dyDescent="0.2">
      <c r="A899" t="s">
        <v>189</v>
      </c>
      <c r="B899" s="2">
        <v>340517521</v>
      </c>
      <c r="C899" s="2">
        <v>87</v>
      </c>
      <c r="D899" s="3">
        <v>23825</v>
      </c>
      <c r="E899" s="3">
        <v>5310</v>
      </c>
      <c r="F899" s="4">
        <v>34.25</v>
      </c>
      <c r="G899">
        <v>0</v>
      </c>
      <c r="H899" s="5">
        <v>0.97</v>
      </c>
      <c r="K899" t="s">
        <v>22</v>
      </c>
      <c r="L899" t="s">
        <v>23</v>
      </c>
    </row>
    <row r="900" spans="1:12" hidden="1" x14ac:dyDescent="0.2">
      <c r="A900" t="s">
        <v>189</v>
      </c>
      <c r="B900" s="2">
        <v>340517813</v>
      </c>
      <c r="C900" s="2">
        <v>630</v>
      </c>
      <c r="D900" s="3">
        <v>66510</v>
      </c>
      <c r="E900" s="3">
        <v>11180</v>
      </c>
      <c r="F900" s="4">
        <v>382.8</v>
      </c>
      <c r="G900">
        <v>0</v>
      </c>
      <c r="H900" s="5">
        <v>0.98</v>
      </c>
      <c r="K900" t="s">
        <v>22</v>
      </c>
      <c r="L900" t="s">
        <v>23</v>
      </c>
    </row>
    <row r="901" spans="1:12" hidden="1" x14ac:dyDescent="0.2">
      <c r="A901" t="s">
        <v>189</v>
      </c>
      <c r="B901" s="2">
        <v>340520782</v>
      </c>
      <c r="C901" s="2">
        <v>111</v>
      </c>
      <c r="D901" s="3">
        <v>15904</v>
      </c>
      <c r="E901" s="3">
        <v>76</v>
      </c>
      <c r="F901" s="4">
        <v>17.239999999999998</v>
      </c>
      <c r="G901">
        <v>0</v>
      </c>
      <c r="H901" s="5">
        <v>1</v>
      </c>
      <c r="K901" t="s">
        <v>22</v>
      </c>
      <c r="L901" t="s">
        <v>23</v>
      </c>
    </row>
    <row r="902" spans="1:12" hidden="1" x14ac:dyDescent="0.2">
      <c r="A902" t="s">
        <v>189</v>
      </c>
      <c r="B902" s="2">
        <v>340528874</v>
      </c>
      <c r="C902" s="2">
        <v>55</v>
      </c>
      <c r="D902" s="3">
        <v>11120</v>
      </c>
      <c r="E902" s="3">
        <v>0</v>
      </c>
      <c r="F902" s="4">
        <v>45.1</v>
      </c>
      <c r="G902">
        <v>0</v>
      </c>
      <c r="H902" s="5">
        <v>0</v>
      </c>
      <c r="K902" t="s">
        <v>22</v>
      </c>
      <c r="L902" t="s">
        <v>23</v>
      </c>
    </row>
    <row r="903" spans="1:12" hidden="1" x14ac:dyDescent="0.2">
      <c r="A903" t="s">
        <v>189</v>
      </c>
      <c r="B903" s="2">
        <v>340540092</v>
      </c>
      <c r="C903" s="2">
        <v>87</v>
      </c>
      <c r="D903" s="3">
        <v>5695</v>
      </c>
      <c r="E903" s="3">
        <v>75</v>
      </c>
      <c r="F903" s="4">
        <v>68.25</v>
      </c>
      <c r="G903">
        <v>0</v>
      </c>
      <c r="H903" s="5">
        <v>1</v>
      </c>
      <c r="K903" t="s">
        <v>22</v>
      </c>
      <c r="L903" t="s">
        <v>23</v>
      </c>
    </row>
    <row r="904" spans="1:12" hidden="1" x14ac:dyDescent="0.2">
      <c r="A904" t="s">
        <v>189</v>
      </c>
      <c r="B904" s="2">
        <v>340541129</v>
      </c>
      <c r="C904" s="2">
        <v>436</v>
      </c>
      <c r="D904" s="3">
        <v>35550</v>
      </c>
      <c r="E904" s="3">
        <v>7690</v>
      </c>
      <c r="F904" s="4">
        <v>91.1</v>
      </c>
      <c r="G904">
        <v>0</v>
      </c>
      <c r="H904" s="5">
        <v>0.97</v>
      </c>
      <c r="K904" t="s">
        <v>22</v>
      </c>
      <c r="L904" t="s">
        <v>23</v>
      </c>
    </row>
    <row r="905" spans="1:12" hidden="1" x14ac:dyDescent="0.2">
      <c r="A905" t="s">
        <v>189</v>
      </c>
      <c r="B905" s="2">
        <v>340546539</v>
      </c>
      <c r="C905" s="2">
        <v>173</v>
      </c>
      <c r="D905" s="3">
        <v>6130</v>
      </c>
      <c r="E905" s="3">
        <v>480</v>
      </c>
      <c r="F905" s="4">
        <v>38.9</v>
      </c>
      <c r="G905">
        <v>0</v>
      </c>
      <c r="H905" s="5">
        <v>0.99</v>
      </c>
      <c r="K905" t="s">
        <v>22</v>
      </c>
      <c r="L905" t="s">
        <v>23</v>
      </c>
    </row>
    <row r="906" spans="1:12" hidden="1" x14ac:dyDescent="0.2">
      <c r="A906" t="s">
        <v>189</v>
      </c>
      <c r="B906" s="2">
        <v>340546549</v>
      </c>
      <c r="C906" s="2">
        <v>277</v>
      </c>
      <c r="D906" s="3">
        <v>40390</v>
      </c>
      <c r="E906" s="3">
        <v>0</v>
      </c>
      <c r="F906" s="4">
        <v>150.75</v>
      </c>
      <c r="G906">
        <v>0</v>
      </c>
      <c r="H906" s="5">
        <v>1</v>
      </c>
      <c r="K906" t="s">
        <v>22</v>
      </c>
      <c r="L906" t="s">
        <v>23</v>
      </c>
    </row>
    <row r="907" spans="1:12" hidden="1" x14ac:dyDescent="0.2">
      <c r="A907" t="s">
        <v>189</v>
      </c>
      <c r="B907" s="2">
        <v>340546763</v>
      </c>
      <c r="C907" s="2">
        <v>111</v>
      </c>
      <c r="D907" s="3">
        <v>43795</v>
      </c>
      <c r="E907" s="3">
        <v>2355</v>
      </c>
      <c r="F907" s="4">
        <v>96.95</v>
      </c>
      <c r="G907">
        <v>0</v>
      </c>
      <c r="H907" s="5">
        <v>0.99</v>
      </c>
      <c r="K907" t="s">
        <v>22</v>
      </c>
      <c r="L907" t="s">
        <v>23</v>
      </c>
    </row>
    <row r="908" spans="1:12" hidden="1" x14ac:dyDescent="0.2">
      <c r="A908" t="s">
        <v>189</v>
      </c>
      <c r="B908" s="2">
        <v>340549042</v>
      </c>
      <c r="C908" s="2">
        <v>55</v>
      </c>
      <c r="D908" s="3">
        <v>27503</v>
      </c>
      <c r="E908" s="3">
        <v>0</v>
      </c>
      <c r="F908" s="4">
        <v>20.53</v>
      </c>
      <c r="G908">
        <v>0</v>
      </c>
      <c r="H908" s="5">
        <v>0</v>
      </c>
      <c r="K908" t="s">
        <v>22</v>
      </c>
      <c r="L908" t="s">
        <v>23</v>
      </c>
    </row>
    <row r="909" spans="1:12" hidden="1" x14ac:dyDescent="0.2">
      <c r="A909" t="s">
        <v>189</v>
      </c>
      <c r="B909" s="2">
        <v>340551004</v>
      </c>
      <c r="C909" s="2">
        <v>69</v>
      </c>
      <c r="D909" s="3">
        <v>12288</v>
      </c>
      <c r="E909" s="3">
        <v>0</v>
      </c>
      <c r="F909" s="4">
        <v>41.05</v>
      </c>
      <c r="G909">
        <v>0</v>
      </c>
      <c r="H909" s="5">
        <v>0</v>
      </c>
      <c r="K909" t="s">
        <v>22</v>
      </c>
      <c r="L909" t="s">
        <v>23</v>
      </c>
    </row>
    <row r="910" spans="1:12" hidden="1" x14ac:dyDescent="0.2">
      <c r="A910" t="s">
        <v>189</v>
      </c>
      <c r="B910" s="2">
        <v>340553617</v>
      </c>
      <c r="C910" s="2">
        <v>87</v>
      </c>
      <c r="D910" s="3">
        <v>7070</v>
      </c>
      <c r="E910" s="3">
        <v>2365</v>
      </c>
      <c r="F910" s="4">
        <v>35.700000000000003</v>
      </c>
      <c r="G910">
        <v>0</v>
      </c>
      <c r="H910" s="5">
        <v>0.94</v>
      </c>
      <c r="K910" t="s">
        <v>22</v>
      </c>
      <c r="L910" t="s">
        <v>23</v>
      </c>
    </row>
    <row r="911" spans="1:12" hidden="1" x14ac:dyDescent="0.2">
      <c r="A911" t="s">
        <v>189</v>
      </c>
      <c r="B911" s="2">
        <v>340553617</v>
      </c>
      <c r="C911" s="2">
        <v>87</v>
      </c>
      <c r="D911" s="3">
        <v>10185</v>
      </c>
      <c r="E911" s="3">
        <v>3320</v>
      </c>
      <c r="F911" s="4">
        <v>43.3</v>
      </c>
      <c r="G911">
        <v>0</v>
      </c>
      <c r="H911" s="5">
        <v>0.95</v>
      </c>
      <c r="K911" t="s">
        <v>22</v>
      </c>
      <c r="L911" t="s">
        <v>23</v>
      </c>
    </row>
    <row r="912" spans="1:12" hidden="1" x14ac:dyDescent="0.2">
      <c r="A912" t="s">
        <v>189</v>
      </c>
      <c r="B912" s="2">
        <v>340555678</v>
      </c>
      <c r="C912" s="2">
        <v>87</v>
      </c>
      <c r="D912" s="3">
        <v>37270</v>
      </c>
      <c r="E912" s="3">
        <v>6355</v>
      </c>
      <c r="F912" s="4">
        <v>79.650000000000006</v>
      </c>
      <c r="G912">
        <v>0</v>
      </c>
      <c r="H912" s="5">
        <v>0.98</v>
      </c>
      <c r="K912" t="s">
        <v>22</v>
      </c>
      <c r="L912" t="s">
        <v>23</v>
      </c>
    </row>
    <row r="913" spans="1:12" hidden="1" x14ac:dyDescent="0.2">
      <c r="A913" t="s">
        <v>189</v>
      </c>
      <c r="B913" s="2">
        <v>340555688</v>
      </c>
      <c r="C913" s="2">
        <v>87</v>
      </c>
      <c r="D913" s="3">
        <v>17105</v>
      </c>
      <c r="E913" s="3">
        <v>5035</v>
      </c>
      <c r="F913" s="4">
        <v>67</v>
      </c>
      <c r="G913">
        <v>0</v>
      </c>
      <c r="H913" s="5">
        <v>0.95</v>
      </c>
      <c r="K913" t="s">
        <v>22</v>
      </c>
      <c r="L913" t="s">
        <v>23</v>
      </c>
    </row>
    <row r="914" spans="1:12" hidden="1" x14ac:dyDescent="0.2">
      <c r="A914" t="s">
        <v>189</v>
      </c>
      <c r="B914" s="2">
        <v>340555688</v>
      </c>
      <c r="C914" s="2">
        <v>87</v>
      </c>
      <c r="D914" s="3">
        <v>11145</v>
      </c>
      <c r="E914" s="3">
        <v>2995</v>
      </c>
      <c r="F914" s="4">
        <v>67.5</v>
      </c>
      <c r="G914">
        <v>0</v>
      </c>
      <c r="H914" s="5">
        <v>0.96</v>
      </c>
      <c r="K914" t="s">
        <v>22</v>
      </c>
      <c r="L914" t="s">
        <v>23</v>
      </c>
    </row>
    <row r="915" spans="1:12" hidden="1" x14ac:dyDescent="0.2">
      <c r="A915" t="s">
        <v>189</v>
      </c>
      <c r="B915" s="2">
        <v>340556013</v>
      </c>
      <c r="C915" s="2">
        <v>28</v>
      </c>
      <c r="D915" s="3">
        <v>27800</v>
      </c>
      <c r="E915" s="3">
        <v>0</v>
      </c>
      <c r="F915" s="4">
        <v>39.979999999999997</v>
      </c>
      <c r="G915">
        <v>0</v>
      </c>
      <c r="H915" s="5">
        <v>0</v>
      </c>
      <c r="K915" t="s">
        <v>22</v>
      </c>
      <c r="L915" t="s">
        <v>23</v>
      </c>
    </row>
    <row r="916" spans="1:12" hidden="1" x14ac:dyDescent="0.2">
      <c r="A916" t="s">
        <v>189</v>
      </c>
      <c r="B916" s="2">
        <v>340560438</v>
      </c>
      <c r="C916" s="2">
        <v>44</v>
      </c>
      <c r="D916" s="3">
        <v>9165</v>
      </c>
      <c r="E916" s="3">
        <v>0</v>
      </c>
      <c r="F916" s="4">
        <v>18.89</v>
      </c>
      <c r="G916">
        <v>0</v>
      </c>
      <c r="H916" s="5">
        <v>0</v>
      </c>
      <c r="K916" t="s">
        <v>22</v>
      </c>
      <c r="L916" t="s">
        <v>23</v>
      </c>
    </row>
    <row r="917" spans="1:12" hidden="1" x14ac:dyDescent="0.2">
      <c r="A917" t="s">
        <v>189</v>
      </c>
      <c r="B917" s="2">
        <v>340561697</v>
      </c>
      <c r="C917" s="2">
        <v>277</v>
      </c>
      <c r="D917" s="3">
        <v>8415</v>
      </c>
      <c r="E917" s="3">
        <v>2765</v>
      </c>
      <c r="F917" s="4">
        <v>84.05</v>
      </c>
      <c r="G917">
        <v>0</v>
      </c>
      <c r="H917" s="5">
        <v>0.95</v>
      </c>
      <c r="K917" t="s">
        <v>22</v>
      </c>
      <c r="L917" t="s">
        <v>23</v>
      </c>
    </row>
    <row r="918" spans="1:12" hidden="1" x14ac:dyDescent="0.2">
      <c r="A918" t="s">
        <v>189</v>
      </c>
      <c r="B918" s="2">
        <v>340563201</v>
      </c>
      <c r="C918" s="2">
        <v>346</v>
      </c>
      <c r="D918" s="3">
        <v>22740</v>
      </c>
      <c r="E918" s="3">
        <v>2005</v>
      </c>
      <c r="F918" s="4">
        <v>225.65</v>
      </c>
      <c r="G918">
        <v>0</v>
      </c>
      <c r="H918" s="5">
        <v>0.99</v>
      </c>
      <c r="K918" t="s">
        <v>22</v>
      </c>
      <c r="L918" t="s">
        <v>23</v>
      </c>
    </row>
    <row r="919" spans="1:12" hidden="1" x14ac:dyDescent="0.2">
      <c r="A919" t="s">
        <v>189</v>
      </c>
      <c r="B919" s="2">
        <v>340565080</v>
      </c>
      <c r="C919" s="2">
        <v>346</v>
      </c>
      <c r="D919" s="3">
        <v>33760</v>
      </c>
      <c r="E919" s="3">
        <v>7280</v>
      </c>
      <c r="F919" s="4">
        <v>109.2</v>
      </c>
      <c r="G919">
        <v>0</v>
      </c>
      <c r="H919" s="5">
        <v>0.97</v>
      </c>
      <c r="K919" t="s">
        <v>22</v>
      </c>
      <c r="L919" t="s">
        <v>23</v>
      </c>
    </row>
    <row r="920" spans="1:12" hidden="1" x14ac:dyDescent="0.2">
      <c r="A920" t="s">
        <v>189</v>
      </c>
      <c r="B920" s="2">
        <v>340566728</v>
      </c>
      <c r="C920" s="2">
        <v>218</v>
      </c>
      <c r="D920" s="3">
        <v>15635</v>
      </c>
      <c r="E920" s="3">
        <v>5300</v>
      </c>
      <c r="F920" s="4">
        <v>78.3</v>
      </c>
      <c r="G920">
        <v>0</v>
      </c>
      <c r="H920" s="5">
        <v>0.94</v>
      </c>
      <c r="K920" t="s">
        <v>22</v>
      </c>
      <c r="L920" t="s">
        <v>23</v>
      </c>
    </row>
    <row r="921" spans="1:12" hidden="1" x14ac:dyDescent="0.2">
      <c r="A921" t="s">
        <v>189</v>
      </c>
      <c r="B921" s="2">
        <v>340566728</v>
      </c>
      <c r="C921" s="2">
        <v>218</v>
      </c>
      <c r="D921" s="3">
        <v>28045</v>
      </c>
      <c r="E921" s="3">
        <v>8585</v>
      </c>
      <c r="F921" s="4">
        <v>79.400000000000006</v>
      </c>
      <c r="G921">
        <v>0</v>
      </c>
      <c r="H921" s="5">
        <v>0.95</v>
      </c>
      <c r="K921" t="s">
        <v>22</v>
      </c>
      <c r="L921" t="s">
        <v>23</v>
      </c>
    </row>
    <row r="922" spans="1:12" hidden="1" x14ac:dyDescent="0.2">
      <c r="A922" t="s">
        <v>189</v>
      </c>
      <c r="B922" s="2">
        <v>340572432</v>
      </c>
      <c r="C922" s="2">
        <v>55</v>
      </c>
      <c r="D922" s="3">
        <v>6239</v>
      </c>
      <c r="E922" s="3">
        <v>0</v>
      </c>
      <c r="F922" s="4">
        <v>12.53</v>
      </c>
      <c r="G922">
        <v>0</v>
      </c>
      <c r="H922" s="5">
        <v>0</v>
      </c>
      <c r="K922" t="s">
        <v>22</v>
      </c>
      <c r="L922" t="s">
        <v>23</v>
      </c>
    </row>
    <row r="923" spans="1:12" hidden="1" x14ac:dyDescent="0.2">
      <c r="A923" t="s">
        <v>189</v>
      </c>
      <c r="B923" s="2">
        <v>340574423</v>
      </c>
      <c r="C923" s="2">
        <v>55</v>
      </c>
      <c r="D923" s="3">
        <v>9230</v>
      </c>
      <c r="E923" s="3">
        <v>0</v>
      </c>
      <c r="F923" s="4">
        <v>19.440000000000001</v>
      </c>
      <c r="G923">
        <v>0</v>
      </c>
      <c r="H923" s="5">
        <v>0</v>
      </c>
      <c r="K923" t="s">
        <v>22</v>
      </c>
      <c r="L923" t="s">
        <v>23</v>
      </c>
    </row>
    <row r="924" spans="1:12" hidden="1" x14ac:dyDescent="0.2">
      <c r="A924" t="s">
        <v>189</v>
      </c>
      <c r="B924" s="2">
        <v>345024698</v>
      </c>
      <c r="C924" s="2">
        <v>173</v>
      </c>
      <c r="D924" s="3">
        <v>16290</v>
      </c>
      <c r="E924" s="3">
        <v>0</v>
      </c>
      <c r="F924" s="4">
        <v>80.7</v>
      </c>
      <c r="G924">
        <v>0</v>
      </c>
      <c r="H924" s="5">
        <v>0</v>
      </c>
      <c r="K924" t="s">
        <v>22</v>
      </c>
      <c r="L924" t="s">
        <v>23</v>
      </c>
    </row>
    <row r="925" spans="1:12" hidden="1" x14ac:dyDescent="0.2">
      <c r="A925" t="s">
        <v>189</v>
      </c>
      <c r="B925" s="2">
        <v>345221529</v>
      </c>
      <c r="C925" s="2">
        <v>111</v>
      </c>
      <c r="D925" s="3">
        <v>6450</v>
      </c>
      <c r="E925" s="3">
        <v>575</v>
      </c>
      <c r="F925" s="4">
        <v>60.5</v>
      </c>
      <c r="G925">
        <v>0</v>
      </c>
      <c r="H925" s="5">
        <v>0.99</v>
      </c>
      <c r="K925" t="s">
        <v>22</v>
      </c>
      <c r="L925" t="s">
        <v>23</v>
      </c>
    </row>
    <row r="926" spans="1:12" hidden="1" x14ac:dyDescent="0.2">
      <c r="A926" t="s">
        <v>189</v>
      </c>
      <c r="B926" s="2">
        <v>345221556</v>
      </c>
      <c r="C926" s="2">
        <v>139</v>
      </c>
      <c r="D926" s="3">
        <v>15750</v>
      </c>
      <c r="E926" s="3">
        <v>1635</v>
      </c>
      <c r="F926" s="4">
        <v>106.2</v>
      </c>
      <c r="G926">
        <v>0</v>
      </c>
      <c r="H926" s="5">
        <v>0.99</v>
      </c>
      <c r="K926" t="s">
        <v>22</v>
      </c>
      <c r="L926" t="s">
        <v>23</v>
      </c>
    </row>
    <row r="927" spans="1:12" hidden="1" x14ac:dyDescent="0.2">
      <c r="A927" t="s">
        <v>189</v>
      </c>
      <c r="B927" s="2">
        <v>345221586</v>
      </c>
      <c r="C927" s="2">
        <v>436</v>
      </c>
      <c r="D927" s="3">
        <v>23640</v>
      </c>
      <c r="E927" s="3">
        <v>4320</v>
      </c>
      <c r="F927" s="4">
        <v>239.6</v>
      </c>
      <c r="G927">
        <v>0</v>
      </c>
      <c r="H927" s="5">
        <v>0.98</v>
      </c>
      <c r="K927" t="s">
        <v>22</v>
      </c>
      <c r="L927" t="s">
        <v>23</v>
      </c>
    </row>
    <row r="928" spans="1:12" hidden="1" x14ac:dyDescent="0.2">
      <c r="A928" t="s">
        <v>189</v>
      </c>
      <c r="B928" s="2">
        <v>345239227</v>
      </c>
      <c r="C928" s="2">
        <v>436</v>
      </c>
      <c r="D928" s="3">
        <v>8180</v>
      </c>
      <c r="E928" s="3">
        <v>70</v>
      </c>
      <c r="F928" s="4">
        <v>65.099999999999994</v>
      </c>
      <c r="G928">
        <v>0</v>
      </c>
      <c r="H928" s="5">
        <v>1</v>
      </c>
      <c r="K928" t="s">
        <v>22</v>
      </c>
      <c r="L928" t="s">
        <v>23</v>
      </c>
    </row>
    <row r="929" spans="1:12" hidden="1" x14ac:dyDescent="0.2">
      <c r="A929" t="s">
        <v>189</v>
      </c>
      <c r="B929" s="2">
        <v>345539370</v>
      </c>
      <c r="C929" s="2">
        <v>218</v>
      </c>
      <c r="D929" s="3">
        <v>82630</v>
      </c>
      <c r="E929" s="3">
        <v>13180</v>
      </c>
      <c r="F929" s="4">
        <v>173.05</v>
      </c>
      <c r="G929">
        <v>0</v>
      </c>
      <c r="H929" s="5">
        <v>0.98</v>
      </c>
      <c r="K929" t="s">
        <v>22</v>
      </c>
      <c r="L929" t="s">
        <v>23</v>
      </c>
    </row>
    <row r="930" spans="1:12" hidden="1" x14ac:dyDescent="0.2">
      <c r="A930" t="s">
        <v>189</v>
      </c>
      <c r="B930" s="2">
        <v>345926778</v>
      </c>
      <c r="C930" s="2">
        <v>346</v>
      </c>
      <c r="D930" s="3">
        <v>90845</v>
      </c>
      <c r="E930" s="3">
        <v>10715</v>
      </c>
      <c r="F930" s="4">
        <v>222.55</v>
      </c>
      <c r="G930">
        <v>0</v>
      </c>
      <c r="H930" s="5">
        <v>0.99</v>
      </c>
      <c r="K930" t="s">
        <v>22</v>
      </c>
      <c r="L930" t="s">
        <v>23</v>
      </c>
    </row>
    <row r="931" spans="1:12" hidden="1" x14ac:dyDescent="0.2">
      <c r="A931" t="s">
        <v>189</v>
      </c>
      <c r="B931" s="2">
        <v>346616657</v>
      </c>
      <c r="C931" s="2">
        <v>554</v>
      </c>
      <c r="D931" s="3">
        <v>11450</v>
      </c>
      <c r="E931" s="3">
        <v>10</v>
      </c>
      <c r="F931" s="4">
        <v>113.5</v>
      </c>
      <c r="G931">
        <v>0</v>
      </c>
      <c r="H931" s="5">
        <v>1</v>
      </c>
      <c r="K931" t="s">
        <v>22</v>
      </c>
      <c r="L931" t="s">
        <v>23</v>
      </c>
    </row>
    <row r="932" spans="1:12" hidden="1" x14ac:dyDescent="0.2">
      <c r="A932" t="s">
        <v>189</v>
      </c>
      <c r="B932" s="2">
        <v>346619699</v>
      </c>
      <c r="C932" s="2">
        <v>277</v>
      </c>
      <c r="D932" s="3">
        <v>39500</v>
      </c>
      <c r="E932" s="3">
        <v>9040</v>
      </c>
      <c r="F932" s="4">
        <v>185.9</v>
      </c>
      <c r="G932">
        <v>0</v>
      </c>
      <c r="H932" s="5">
        <v>0.97</v>
      </c>
      <c r="K932" t="s">
        <v>22</v>
      </c>
      <c r="L932" t="s">
        <v>23</v>
      </c>
    </row>
    <row r="933" spans="1:12" hidden="1" x14ac:dyDescent="0.2">
      <c r="A933" t="s">
        <v>189</v>
      </c>
      <c r="B933" s="2">
        <v>347011028</v>
      </c>
      <c r="C933" s="2">
        <v>173</v>
      </c>
      <c r="D933" s="3">
        <v>38630</v>
      </c>
      <c r="E933" s="3">
        <v>5</v>
      </c>
      <c r="F933" s="4">
        <v>179.9</v>
      </c>
      <c r="G933">
        <v>0</v>
      </c>
      <c r="H933" s="5">
        <v>1</v>
      </c>
      <c r="K933" t="s">
        <v>22</v>
      </c>
      <c r="L933" t="s">
        <v>23</v>
      </c>
    </row>
    <row r="934" spans="1:12" hidden="1" x14ac:dyDescent="0.2">
      <c r="A934" t="s">
        <v>189</v>
      </c>
      <c r="B934" s="2">
        <v>347079898</v>
      </c>
      <c r="C934" s="2">
        <v>630</v>
      </c>
      <c r="D934" s="3">
        <v>24630</v>
      </c>
      <c r="E934" s="3">
        <v>5740</v>
      </c>
      <c r="F934" s="4">
        <v>311.3</v>
      </c>
      <c r="G934">
        <v>0</v>
      </c>
      <c r="H934" s="5">
        <v>0.97</v>
      </c>
      <c r="K934" t="s">
        <v>22</v>
      </c>
      <c r="L934" t="s">
        <v>23</v>
      </c>
    </row>
    <row r="935" spans="1:12" hidden="1" x14ac:dyDescent="0.2">
      <c r="A935" t="s">
        <v>189</v>
      </c>
      <c r="B935" s="2">
        <v>347162674</v>
      </c>
      <c r="C935" s="2">
        <v>111</v>
      </c>
      <c r="D935" s="3">
        <v>10315</v>
      </c>
      <c r="E935" s="3">
        <v>1570</v>
      </c>
      <c r="F935" s="4">
        <v>52.45</v>
      </c>
      <c r="G935">
        <v>0</v>
      </c>
      <c r="H935" s="5">
        <v>0.98</v>
      </c>
      <c r="K935" t="s">
        <v>22</v>
      </c>
      <c r="L935" t="s">
        <v>23</v>
      </c>
    </row>
    <row r="936" spans="1:12" hidden="1" x14ac:dyDescent="0.2">
      <c r="A936" t="s">
        <v>189</v>
      </c>
      <c r="B936" s="2">
        <v>347366538</v>
      </c>
      <c r="C936" s="2">
        <v>69</v>
      </c>
      <c r="D936" s="3">
        <v>6480</v>
      </c>
      <c r="E936" s="3">
        <v>0</v>
      </c>
      <c r="F936" s="4">
        <v>26.75</v>
      </c>
      <c r="G936">
        <v>0</v>
      </c>
      <c r="H936" s="5">
        <v>0</v>
      </c>
      <c r="K936" t="s">
        <v>22</v>
      </c>
      <c r="L936" t="s">
        <v>23</v>
      </c>
    </row>
    <row r="937" spans="1:12" hidden="1" x14ac:dyDescent="0.2">
      <c r="A937" t="s">
        <v>189</v>
      </c>
      <c r="B937" s="2">
        <v>347494353</v>
      </c>
      <c r="C937" s="2">
        <v>218</v>
      </c>
      <c r="D937" s="3">
        <v>43825</v>
      </c>
      <c r="E937" s="3">
        <v>0</v>
      </c>
      <c r="F937" s="4">
        <v>147.94999999999999</v>
      </c>
      <c r="G937">
        <v>0</v>
      </c>
      <c r="H937" s="5">
        <v>1</v>
      </c>
      <c r="K937" t="s">
        <v>22</v>
      </c>
      <c r="L937" t="s">
        <v>23</v>
      </c>
    </row>
    <row r="938" spans="1:12" hidden="1" x14ac:dyDescent="0.2">
      <c r="A938" t="s">
        <v>189</v>
      </c>
      <c r="B938" s="2">
        <v>347787661</v>
      </c>
      <c r="C938" s="2">
        <v>346</v>
      </c>
      <c r="D938" s="3">
        <v>32160</v>
      </c>
      <c r="E938" s="3">
        <v>10</v>
      </c>
      <c r="F938" s="4">
        <v>125.4</v>
      </c>
      <c r="G938">
        <v>0</v>
      </c>
      <c r="H938" s="5">
        <v>1</v>
      </c>
      <c r="K938" t="s">
        <v>22</v>
      </c>
      <c r="L938" t="s">
        <v>23</v>
      </c>
    </row>
    <row r="939" spans="1:12" hidden="1" x14ac:dyDescent="0.2">
      <c r="A939" t="s">
        <v>190</v>
      </c>
      <c r="B939" s="2">
        <v>340197812</v>
      </c>
      <c r="C939" s="2">
        <v>173</v>
      </c>
      <c r="D939" s="3">
        <v>30985</v>
      </c>
      <c r="E939" s="3">
        <v>6900</v>
      </c>
      <c r="F939" s="4">
        <v>84.9</v>
      </c>
      <c r="G939">
        <v>0</v>
      </c>
      <c r="H939" s="5">
        <v>0.97</v>
      </c>
      <c r="I939" t="s">
        <v>26</v>
      </c>
      <c r="J939" t="s">
        <v>27</v>
      </c>
      <c r="K939" t="s">
        <v>22</v>
      </c>
      <c r="L939" t="s">
        <v>23</v>
      </c>
    </row>
    <row r="940" spans="1:12" hidden="1" x14ac:dyDescent="0.2">
      <c r="A940" t="s">
        <v>190</v>
      </c>
      <c r="B940" s="2">
        <v>340233084</v>
      </c>
      <c r="C940" s="2">
        <v>139</v>
      </c>
      <c r="D940" s="3">
        <v>17954</v>
      </c>
      <c r="E940" s="3">
        <v>756</v>
      </c>
      <c r="F940" s="4">
        <v>114.2</v>
      </c>
      <c r="G940">
        <v>0</v>
      </c>
      <c r="H940" s="5">
        <v>0.99</v>
      </c>
      <c r="K940" t="s">
        <v>22</v>
      </c>
      <c r="L940" t="s">
        <v>23</v>
      </c>
    </row>
    <row r="941" spans="1:12" hidden="1" x14ac:dyDescent="0.2">
      <c r="A941" t="s">
        <v>190</v>
      </c>
      <c r="B941" s="2">
        <v>340233084</v>
      </c>
      <c r="C941" s="2">
        <v>139</v>
      </c>
      <c r="D941" s="3">
        <v>20898</v>
      </c>
      <c r="E941" s="3">
        <v>536</v>
      </c>
      <c r="F941" s="4">
        <v>111.2</v>
      </c>
      <c r="G941">
        <v>0</v>
      </c>
      <c r="H941" s="5">
        <v>1</v>
      </c>
      <c r="K941" t="s">
        <v>22</v>
      </c>
      <c r="L941" t="s">
        <v>23</v>
      </c>
    </row>
    <row r="942" spans="1:12" hidden="1" x14ac:dyDescent="0.2">
      <c r="A942" t="s">
        <v>190</v>
      </c>
      <c r="B942" s="2">
        <v>340233501</v>
      </c>
      <c r="C942" s="2">
        <v>111</v>
      </c>
      <c r="D942" s="3">
        <v>9340</v>
      </c>
      <c r="E942" s="3">
        <v>1695</v>
      </c>
      <c r="F942" s="4">
        <v>44.6</v>
      </c>
      <c r="G942">
        <v>0</v>
      </c>
      <c r="H942" s="5">
        <v>0.98</v>
      </c>
      <c r="K942" t="s">
        <v>22</v>
      </c>
      <c r="L942" t="s">
        <v>23</v>
      </c>
    </row>
    <row r="943" spans="1:12" hidden="1" x14ac:dyDescent="0.2">
      <c r="A943" t="s">
        <v>190</v>
      </c>
      <c r="B943" s="2">
        <v>340235004</v>
      </c>
      <c r="C943" s="2">
        <v>28</v>
      </c>
      <c r="D943" s="3">
        <v>23641</v>
      </c>
      <c r="E943" s="3">
        <v>0</v>
      </c>
      <c r="F943" s="4">
        <v>66.28</v>
      </c>
      <c r="G943">
        <v>0</v>
      </c>
      <c r="H943" s="5">
        <v>0</v>
      </c>
      <c r="K943" t="s">
        <v>22</v>
      </c>
      <c r="L943" t="s">
        <v>23</v>
      </c>
    </row>
    <row r="944" spans="1:12" hidden="1" x14ac:dyDescent="0.2">
      <c r="A944" t="s">
        <v>190</v>
      </c>
      <c r="B944" s="2">
        <v>340253969</v>
      </c>
      <c r="C944" s="2">
        <v>44</v>
      </c>
      <c r="D944" s="3">
        <v>15419</v>
      </c>
      <c r="E944" s="3">
        <v>0</v>
      </c>
      <c r="F944" s="4">
        <v>41.28</v>
      </c>
      <c r="G944">
        <v>0</v>
      </c>
      <c r="H944" s="5">
        <v>0</v>
      </c>
      <c r="K944" t="s">
        <v>22</v>
      </c>
      <c r="L944" t="s">
        <v>23</v>
      </c>
    </row>
    <row r="945" spans="1:12" hidden="1" x14ac:dyDescent="0.2">
      <c r="A945" t="s">
        <v>190</v>
      </c>
      <c r="B945" s="2">
        <v>340264267</v>
      </c>
      <c r="C945" s="2">
        <v>17</v>
      </c>
      <c r="D945" s="3">
        <v>3302</v>
      </c>
      <c r="E945" s="3">
        <v>0</v>
      </c>
      <c r="F945" s="4">
        <v>13.94</v>
      </c>
      <c r="G945">
        <v>0</v>
      </c>
      <c r="H945" s="5">
        <v>0</v>
      </c>
      <c r="K945" t="s">
        <v>22</v>
      </c>
      <c r="L945" t="s">
        <v>23</v>
      </c>
    </row>
    <row r="946" spans="1:12" hidden="1" x14ac:dyDescent="0.2">
      <c r="A946" t="s">
        <v>190</v>
      </c>
      <c r="B946" s="2">
        <v>340268048</v>
      </c>
      <c r="C946" s="2">
        <v>277</v>
      </c>
      <c r="D946" s="3">
        <v>37204</v>
      </c>
      <c r="E946" s="3">
        <v>9680</v>
      </c>
      <c r="F946" s="4">
        <v>136.6</v>
      </c>
      <c r="G946">
        <v>0</v>
      </c>
      <c r="H946" s="5">
        <v>0.99</v>
      </c>
      <c r="K946" t="s">
        <v>22</v>
      </c>
      <c r="L946" t="s">
        <v>23</v>
      </c>
    </row>
    <row r="947" spans="1:12" hidden="1" x14ac:dyDescent="0.2">
      <c r="A947" t="s">
        <v>190</v>
      </c>
      <c r="B947" s="2">
        <v>340272398</v>
      </c>
      <c r="C947" s="2">
        <v>6</v>
      </c>
      <c r="D947" s="3">
        <v>12983</v>
      </c>
      <c r="E947" s="3">
        <v>0</v>
      </c>
      <c r="F947" s="4">
        <v>18.75</v>
      </c>
      <c r="G947">
        <v>0</v>
      </c>
      <c r="H947" s="5">
        <v>0</v>
      </c>
      <c r="K947" t="s">
        <v>22</v>
      </c>
      <c r="L947" t="s">
        <v>23</v>
      </c>
    </row>
    <row r="948" spans="1:12" hidden="1" x14ac:dyDescent="0.2">
      <c r="A948" t="s">
        <v>190</v>
      </c>
      <c r="B948" s="2">
        <v>340279896</v>
      </c>
      <c r="C948" s="2">
        <v>17</v>
      </c>
      <c r="D948" s="3">
        <v>14243</v>
      </c>
      <c r="E948" s="3">
        <v>0</v>
      </c>
      <c r="F948" s="4">
        <v>31.38</v>
      </c>
      <c r="G948">
        <v>0</v>
      </c>
      <c r="H948" s="5">
        <v>0</v>
      </c>
      <c r="K948" t="s">
        <v>22</v>
      </c>
      <c r="L948" t="s">
        <v>23</v>
      </c>
    </row>
    <row r="949" spans="1:12" hidden="1" x14ac:dyDescent="0.2">
      <c r="A949" t="s">
        <v>190</v>
      </c>
      <c r="B949" s="2">
        <v>340281861</v>
      </c>
      <c r="C949" s="2">
        <v>17</v>
      </c>
      <c r="D949" s="3">
        <v>6324</v>
      </c>
      <c r="E949" s="3">
        <v>0</v>
      </c>
      <c r="F949" s="4">
        <v>21.47</v>
      </c>
      <c r="G949">
        <v>0</v>
      </c>
      <c r="H949" s="5">
        <v>0</v>
      </c>
      <c r="K949" t="s">
        <v>22</v>
      </c>
      <c r="L949" t="s">
        <v>23</v>
      </c>
    </row>
    <row r="950" spans="1:12" hidden="1" x14ac:dyDescent="0.2">
      <c r="A950" t="s">
        <v>190</v>
      </c>
      <c r="B950" s="2">
        <v>340281861</v>
      </c>
      <c r="C950" s="2">
        <v>17</v>
      </c>
      <c r="D950" s="3">
        <v>6324</v>
      </c>
      <c r="E950" s="3">
        <v>0</v>
      </c>
      <c r="F950" s="4">
        <v>21.47</v>
      </c>
      <c r="G950">
        <v>0</v>
      </c>
      <c r="H950" s="5">
        <v>0</v>
      </c>
      <c r="K950" t="s">
        <v>22</v>
      </c>
      <c r="L950" t="s">
        <v>23</v>
      </c>
    </row>
    <row r="951" spans="1:12" hidden="1" x14ac:dyDescent="0.2">
      <c r="A951" t="s">
        <v>190</v>
      </c>
      <c r="B951" s="2">
        <v>340285649</v>
      </c>
      <c r="C951" s="2">
        <v>6</v>
      </c>
      <c r="D951" s="3">
        <v>1328</v>
      </c>
      <c r="E951" s="3">
        <v>0</v>
      </c>
      <c r="F951" s="4">
        <v>8.8800000000000008</v>
      </c>
      <c r="G951">
        <v>0</v>
      </c>
      <c r="H951" s="5">
        <v>0</v>
      </c>
      <c r="K951" t="s">
        <v>22</v>
      </c>
      <c r="L951" t="s">
        <v>23</v>
      </c>
    </row>
    <row r="952" spans="1:12" hidden="1" x14ac:dyDescent="0.2">
      <c r="A952" t="s">
        <v>190</v>
      </c>
      <c r="B952" s="2">
        <v>340285649</v>
      </c>
      <c r="C952" s="2">
        <v>17</v>
      </c>
      <c r="D952" s="3">
        <v>1328</v>
      </c>
      <c r="E952" s="3">
        <v>0</v>
      </c>
      <c r="F952" s="4">
        <v>8.8800000000000008</v>
      </c>
      <c r="G952">
        <v>0</v>
      </c>
      <c r="H952" s="5">
        <v>0</v>
      </c>
      <c r="K952" t="s">
        <v>22</v>
      </c>
      <c r="L952" t="s">
        <v>23</v>
      </c>
    </row>
    <row r="953" spans="1:12" hidden="1" x14ac:dyDescent="0.2">
      <c r="A953" t="s">
        <v>190</v>
      </c>
      <c r="B953" s="2">
        <v>340289198</v>
      </c>
      <c r="C953" s="2">
        <v>17</v>
      </c>
      <c r="D953" s="3">
        <v>31964</v>
      </c>
      <c r="E953" s="3">
        <v>0</v>
      </c>
      <c r="F953" s="4">
        <v>20.96</v>
      </c>
      <c r="G953">
        <v>0</v>
      </c>
      <c r="H953" s="5">
        <v>0</v>
      </c>
      <c r="K953" t="s">
        <v>22</v>
      </c>
      <c r="L953" t="s">
        <v>23</v>
      </c>
    </row>
    <row r="954" spans="1:12" hidden="1" x14ac:dyDescent="0.2">
      <c r="A954" t="s">
        <v>190</v>
      </c>
      <c r="B954" s="2">
        <v>340289198</v>
      </c>
      <c r="C954" s="2">
        <v>17</v>
      </c>
      <c r="D954" s="3">
        <v>31964</v>
      </c>
      <c r="E954" s="3">
        <v>0</v>
      </c>
      <c r="F954" s="4">
        <v>20.96</v>
      </c>
      <c r="G954">
        <v>0</v>
      </c>
      <c r="H954" s="5">
        <v>0</v>
      </c>
      <c r="K954" t="s">
        <v>22</v>
      </c>
      <c r="L954" t="s">
        <v>23</v>
      </c>
    </row>
    <row r="955" spans="1:12" hidden="1" x14ac:dyDescent="0.2">
      <c r="A955" t="s">
        <v>190</v>
      </c>
      <c r="B955" s="2">
        <v>340290671</v>
      </c>
      <c r="C955" s="2">
        <v>630</v>
      </c>
      <c r="D955" s="3">
        <v>73210</v>
      </c>
      <c r="E955" s="3">
        <v>1330</v>
      </c>
      <c r="F955" s="4">
        <v>322.5</v>
      </c>
      <c r="G955">
        <v>0</v>
      </c>
      <c r="H955" s="5">
        <v>1</v>
      </c>
      <c r="K955" t="s">
        <v>22</v>
      </c>
      <c r="L955" t="s">
        <v>23</v>
      </c>
    </row>
    <row r="956" spans="1:12" hidden="1" x14ac:dyDescent="0.2">
      <c r="A956" t="s">
        <v>190</v>
      </c>
      <c r="B956" s="2">
        <v>340292173</v>
      </c>
      <c r="C956" s="2">
        <v>17</v>
      </c>
      <c r="D956" s="3">
        <v>10936</v>
      </c>
      <c r="E956" s="3">
        <v>0</v>
      </c>
      <c r="F956" s="4">
        <v>24.9</v>
      </c>
      <c r="G956">
        <v>0</v>
      </c>
      <c r="H956" s="5">
        <v>0</v>
      </c>
      <c r="I956" t="s">
        <v>54</v>
      </c>
      <c r="J956" t="s">
        <v>17</v>
      </c>
      <c r="K956" t="s">
        <v>22</v>
      </c>
      <c r="L956" t="s">
        <v>23</v>
      </c>
    </row>
    <row r="957" spans="1:12" hidden="1" x14ac:dyDescent="0.2">
      <c r="A957" t="s">
        <v>190</v>
      </c>
      <c r="B957" s="2">
        <v>340297458</v>
      </c>
      <c r="C957" s="2">
        <v>173</v>
      </c>
      <c r="D957" s="3">
        <v>50225</v>
      </c>
      <c r="E957" s="3">
        <v>2215</v>
      </c>
      <c r="F957" s="4">
        <v>141.30000000000001</v>
      </c>
      <c r="G957">
        <v>0</v>
      </c>
      <c r="H957" s="5">
        <v>0.99</v>
      </c>
      <c r="K957" t="s">
        <v>22</v>
      </c>
      <c r="L957" t="s">
        <v>23</v>
      </c>
    </row>
    <row r="958" spans="1:12" hidden="1" x14ac:dyDescent="0.2">
      <c r="A958" t="s">
        <v>190</v>
      </c>
      <c r="B958" s="2">
        <v>340300298</v>
      </c>
      <c r="C958" s="2">
        <v>630</v>
      </c>
      <c r="D958" s="3">
        <v>31310</v>
      </c>
      <c r="E958" s="3">
        <v>3960</v>
      </c>
      <c r="F958" s="4">
        <v>285.10000000000002</v>
      </c>
      <c r="G958">
        <v>0</v>
      </c>
      <c r="H958" s="5">
        <v>0.99</v>
      </c>
      <c r="K958" t="s">
        <v>22</v>
      </c>
      <c r="L958" t="s">
        <v>23</v>
      </c>
    </row>
    <row r="959" spans="1:12" hidden="1" x14ac:dyDescent="0.2">
      <c r="A959" t="s">
        <v>190</v>
      </c>
      <c r="B959" s="2">
        <v>340307085</v>
      </c>
      <c r="C959" s="2">
        <v>139</v>
      </c>
      <c r="D959" s="3">
        <v>16910</v>
      </c>
      <c r="E959" s="3">
        <v>6545</v>
      </c>
      <c r="F959" s="4">
        <v>52.65</v>
      </c>
      <c r="G959">
        <v>0</v>
      </c>
      <c r="H959" s="5">
        <v>0.93</v>
      </c>
      <c r="K959" t="s">
        <v>22</v>
      </c>
      <c r="L959" t="s">
        <v>23</v>
      </c>
    </row>
    <row r="960" spans="1:12" hidden="1" x14ac:dyDescent="0.2">
      <c r="A960" t="s">
        <v>190</v>
      </c>
      <c r="B960" s="2">
        <v>340315447</v>
      </c>
      <c r="C960" s="2">
        <v>55</v>
      </c>
      <c r="D960" s="3">
        <v>31669</v>
      </c>
      <c r="E960" s="3">
        <v>0</v>
      </c>
      <c r="F960" s="4">
        <v>69.349999999999994</v>
      </c>
      <c r="G960">
        <v>0</v>
      </c>
      <c r="H960" s="5">
        <v>0</v>
      </c>
      <c r="K960" t="s">
        <v>22</v>
      </c>
      <c r="L960" t="s">
        <v>23</v>
      </c>
    </row>
    <row r="961" spans="1:12" hidden="1" x14ac:dyDescent="0.2">
      <c r="A961" t="s">
        <v>190</v>
      </c>
      <c r="B961" s="2">
        <v>340316576</v>
      </c>
      <c r="C961" s="2">
        <v>17</v>
      </c>
      <c r="D961" s="3">
        <v>6262</v>
      </c>
      <c r="E961" s="3">
        <v>0</v>
      </c>
      <c r="F961" s="4">
        <v>36.21</v>
      </c>
      <c r="G961">
        <v>0</v>
      </c>
      <c r="H961" s="5">
        <v>0</v>
      </c>
      <c r="K961" t="s">
        <v>22</v>
      </c>
      <c r="L961" t="s">
        <v>23</v>
      </c>
    </row>
    <row r="962" spans="1:12" hidden="1" x14ac:dyDescent="0.2">
      <c r="A962" t="s">
        <v>190</v>
      </c>
      <c r="B962" s="2">
        <v>340316576</v>
      </c>
      <c r="C962" s="2">
        <v>44</v>
      </c>
      <c r="D962" s="3">
        <v>6262</v>
      </c>
      <c r="E962" s="3">
        <v>0</v>
      </c>
      <c r="F962" s="4">
        <v>36.21</v>
      </c>
      <c r="G962">
        <v>0</v>
      </c>
      <c r="H962" s="5">
        <v>0</v>
      </c>
      <c r="K962" t="s">
        <v>22</v>
      </c>
      <c r="L962" t="s">
        <v>23</v>
      </c>
    </row>
    <row r="963" spans="1:12" hidden="1" x14ac:dyDescent="0.2">
      <c r="A963" t="s">
        <v>190</v>
      </c>
      <c r="B963" s="2">
        <v>340330132</v>
      </c>
      <c r="C963" s="2">
        <v>55</v>
      </c>
      <c r="D963" s="3">
        <v>20417</v>
      </c>
      <c r="E963" s="3">
        <v>0</v>
      </c>
      <c r="F963" s="4">
        <v>34.130000000000003</v>
      </c>
      <c r="G963">
        <v>0</v>
      </c>
      <c r="H963" s="5">
        <v>0</v>
      </c>
      <c r="K963" t="s">
        <v>22</v>
      </c>
      <c r="L963" t="s">
        <v>23</v>
      </c>
    </row>
    <row r="964" spans="1:12" hidden="1" x14ac:dyDescent="0.2">
      <c r="A964" t="s">
        <v>190</v>
      </c>
      <c r="B964" s="2">
        <v>340390877</v>
      </c>
      <c r="C964" s="2">
        <v>17</v>
      </c>
      <c r="D964" s="3">
        <v>32114</v>
      </c>
      <c r="E964" s="3">
        <v>0</v>
      </c>
      <c r="F964" s="4">
        <v>66.28</v>
      </c>
      <c r="G964">
        <v>0</v>
      </c>
      <c r="H964" s="5">
        <v>0</v>
      </c>
      <c r="K964" t="s">
        <v>22</v>
      </c>
      <c r="L964" t="s">
        <v>23</v>
      </c>
    </row>
    <row r="965" spans="1:12" hidden="1" x14ac:dyDescent="0.2">
      <c r="A965" t="s">
        <v>190</v>
      </c>
      <c r="B965" s="2">
        <v>340397749</v>
      </c>
      <c r="C965" s="2">
        <v>6</v>
      </c>
      <c r="D965" s="3">
        <v>1005</v>
      </c>
      <c r="E965" s="3">
        <v>0</v>
      </c>
      <c r="F965" s="4">
        <v>0.7</v>
      </c>
      <c r="G965">
        <v>0</v>
      </c>
      <c r="H965" s="5">
        <v>0</v>
      </c>
      <c r="K965" t="s">
        <v>22</v>
      </c>
      <c r="L965" t="s">
        <v>23</v>
      </c>
    </row>
    <row r="966" spans="1:12" hidden="1" x14ac:dyDescent="0.2">
      <c r="A966" t="s">
        <v>190</v>
      </c>
      <c r="B966" s="2">
        <v>340400969</v>
      </c>
      <c r="C966" s="2">
        <v>173</v>
      </c>
      <c r="D966" s="3">
        <v>24940</v>
      </c>
      <c r="E966" s="3">
        <v>7010</v>
      </c>
      <c r="F966" s="4">
        <v>121.65</v>
      </c>
      <c r="G966">
        <v>0</v>
      </c>
      <c r="H966" s="5">
        <v>0.96</v>
      </c>
      <c r="K966" t="s">
        <v>22</v>
      </c>
      <c r="L966" t="s">
        <v>23</v>
      </c>
    </row>
    <row r="967" spans="1:12" hidden="1" x14ac:dyDescent="0.2">
      <c r="A967" t="s">
        <v>190</v>
      </c>
      <c r="B967" s="2">
        <v>340410678</v>
      </c>
      <c r="C967" s="2">
        <v>17</v>
      </c>
      <c r="D967" s="3">
        <v>8298</v>
      </c>
      <c r="E967" s="3">
        <v>0</v>
      </c>
      <c r="F967" s="4">
        <v>26.32</v>
      </c>
      <c r="G967">
        <v>0</v>
      </c>
      <c r="H967" s="5">
        <v>0</v>
      </c>
      <c r="K967" t="s">
        <v>22</v>
      </c>
      <c r="L967" t="s">
        <v>23</v>
      </c>
    </row>
    <row r="968" spans="1:12" hidden="1" x14ac:dyDescent="0.2">
      <c r="A968" t="s">
        <v>190</v>
      </c>
      <c r="B968" s="2">
        <v>340412724</v>
      </c>
      <c r="C968" s="2">
        <v>17</v>
      </c>
      <c r="D968" s="3">
        <v>14489</v>
      </c>
      <c r="E968" s="3">
        <v>0</v>
      </c>
      <c r="F968" s="4">
        <v>34.799999999999997</v>
      </c>
      <c r="G968">
        <v>0</v>
      </c>
      <c r="H968" s="5">
        <v>0</v>
      </c>
      <c r="K968" t="s">
        <v>22</v>
      </c>
      <c r="L968" t="s">
        <v>23</v>
      </c>
    </row>
    <row r="969" spans="1:12" hidden="1" x14ac:dyDescent="0.2">
      <c r="A969" t="s">
        <v>190</v>
      </c>
      <c r="B969" s="2">
        <v>340412724</v>
      </c>
      <c r="C969" s="2">
        <v>17</v>
      </c>
      <c r="D969" s="3">
        <v>14489</v>
      </c>
      <c r="E969" s="3">
        <v>0</v>
      </c>
      <c r="F969" s="4">
        <v>34.799999999999997</v>
      </c>
      <c r="G969">
        <v>0</v>
      </c>
      <c r="H969" s="5">
        <v>0</v>
      </c>
      <c r="K969" t="s">
        <v>22</v>
      </c>
      <c r="L969" t="s">
        <v>23</v>
      </c>
    </row>
    <row r="970" spans="1:12" hidden="1" x14ac:dyDescent="0.2">
      <c r="A970" t="s">
        <v>190</v>
      </c>
      <c r="B970" s="2">
        <v>340414201</v>
      </c>
      <c r="C970" s="2">
        <v>69</v>
      </c>
      <c r="D970" s="3">
        <v>35171</v>
      </c>
      <c r="E970" s="3">
        <v>0</v>
      </c>
      <c r="F970" s="4">
        <v>48.58</v>
      </c>
      <c r="G970">
        <v>0</v>
      </c>
      <c r="H970" s="5">
        <v>0</v>
      </c>
      <c r="K970" t="s">
        <v>22</v>
      </c>
      <c r="L970" t="s">
        <v>23</v>
      </c>
    </row>
    <row r="971" spans="1:12" hidden="1" x14ac:dyDescent="0.2">
      <c r="A971" t="s">
        <v>190</v>
      </c>
      <c r="B971" s="2">
        <v>340415670</v>
      </c>
      <c r="C971" s="2">
        <v>17</v>
      </c>
      <c r="D971" s="3">
        <v>10131</v>
      </c>
      <c r="E971" s="3">
        <v>0</v>
      </c>
      <c r="F971" s="4">
        <v>31.6</v>
      </c>
      <c r="G971">
        <v>0</v>
      </c>
      <c r="H971" s="5">
        <v>0</v>
      </c>
      <c r="K971" t="s">
        <v>22</v>
      </c>
      <c r="L971" t="s">
        <v>23</v>
      </c>
    </row>
    <row r="972" spans="1:12" hidden="1" x14ac:dyDescent="0.2">
      <c r="A972" t="s">
        <v>190</v>
      </c>
      <c r="B972" s="2">
        <v>340416240</v>
      </c>
      <c r="C972" s="2">
        <v>17</v>
      </c>
      <c r="D972" s="3">
        <v>8139</v>
      </c>
      <c r="E972" s="3">
        <v>0</v>
      </c>
      <c r="F972" s="4">
        <v>16.23</v>
      </c>
      <c r="G972">
        <v>0</v>
      </c>
      <c r="H972" s="5">
        <v>0</v>
      </c>
      <c r="K972" t="s">
        <v>22</v>
      </c>
      <c r="L972" t="s">
        <v>23</v>
      </c>
    </row>
    <row r="973" spans="1:12" hidden="1" x14ac:dyDescent="0.2">
      <c r="A973" t="s">
        <v>190</v>
      </c>
      <c r="B973" s="2">
        <v>340423200</v>
      </c>
      <c r="C973" s="2">
        <v>111</v>
      </c>
      <c r="D973" s="3">
        <v>5762</v>
      </c>
      <c r="E973" s="3">
        <v>1298</v>
      </c>
      <c r="F973" s="4">
        <v>49.3</v>
      </c>
      <c r="G973">
        <v>0</v>
      </c>
      <c r="H973" s="5">
        <v>0.97</v>
      </c>
      <c r="K973" t="s">
        <v>22</v>
      </c>
      <c r="L973" t="s">
        <v>23</v>
      </c>
    </row>
    <row r="974" spans="1:12" hidden="1" x14ac:dyDescent="0.2">
      <c r="A974" t="s">
        <v>190</v>
      </c>
      <c r="B974" s="2">
        <v>340423200</v>
      </c>
      <c r="C974" s="2">
        <v>111</v>
      </c>
      <c r="D974" s="3">
        <v>524</v>
      </c>
      <c r="E974" s="3">
        <v>850</v>
      </c>
      <c r="F974" s="4">
        <v>22.6</v>
      </c>
      <c r="G974">
        <v>0</v>
      </c>
      <c r="H974" s="5">
        <v>0.99</v>
      </c>
      <c r="K974" t="s">
        <v>22</v>
      </c>
      <c r="L974" t="s">
        <v>23</v>
      </c>
    </row>
    <row r="975" spans="1:12" hidden="1" x14ac:dyDescent="0.2">
      <c r="A975" t="s">
        <v>190</v>
      </c>
      <c r="B975" s="2">
        <v>340428521</v>
      </c>
      <c r="C975" s="2">
        <v>44</v>
      </c>
      <c r="D975" s="3">
        <v>29313</v>
      </c>
      <c r="E975" s="3">
        <v>0</v>
      </c>
      <c r="F975" s="4">
        <v>50.61</v>
      </c>
      <c r="G975">
        <v>0</v>
      </c>
      <c r="H975" s="5">
        <v>0</v>
      </c>
      <c r="K975" t="s">
        <v>22</v>
      </c>
      <c r="L975" t="s">
        <v>23</v>
      </c>
    </row>
    <row r="976" spans="1:12" hidden="1" x14ac:dyDescent="0.2">
      <c r="A976" t="s">
        <v>190</v>
      </c>
      <c r="B976" s="2">
        <v>340432855</v>
      </c>
      <c r="C976" s="2">
        <v>44</v>
      </c>
      <c r="D976" s="3">
        <v>25497</v>
      </c>
      <c r="E976" s="3">
        <v>0</v>
      </c>
      <c r="F976" s="4">
        <v>9.98</v>
      </c>
      <c r="G976">
        <v>0</v>
      </c>
      <c r="H976" s="5">
        <v>0</v>
      </c>
      <c r="K976" t="s">
        <v>22</v>
      </c>
      <c r="L976" t="s">
        <v>23</v>
      </c>
    </row>
    <row r="977" spans="1:12" hidden="1" x14ac:dyDescent="0.2">
      <c r="A977" t="s">
        <v>190</v>
      </c>
      <c r="B977" s="2">
        <v>340432855</v>
      </c>
      <c r="C977" s="2">
        <v>24</v>
      </c>
      <c r="D977" s="3">
        <v>25497</v>
      </c>
      <c r="E977" s="3">
        <v>0</v>
      </c>
      <c r="F977" s="4">
        <v>9.98</v>
      </c>
      <c r="G977">
        <v>0</v>
      </c>
      <c r="H977" s="5">
        <v>0</v>
      </c>
      <c r="K977" t="s">
        <v>22</v>
      </c>
      <c r="L977" t="s">
        <v>23</v>
      </c>
    </row>
    <row r="978" spans="1:12" hidden="1" x14ac:dyDescent="0.2">
      <c r="A978" t="s">
        <v>190</v>
      </c>
      <c r="B978" s="2">
        <v>340441752</v>
      </c>
      <c r="C978" s="2">
        <v>17</v>
      </c>
      <c r="D978" s="3">
        <v>3718</v>
      </c>
      <c r="E978" s="3">
        <v>0</v>
      </c>
      <c r="F978" s="4">
        <v>22.83</v>
      </c>
      <c r="G978">
        <v>0</v>
      </c>
      <c r="H978" s="5">
        <v>0</v>
      </c>
      <c r="K978" t="s">
        <v>22</v>
      </c>
      <c r="L978" t="s">
        <v>23</v>
      </c>
    </row>
    <row r="979" spans="1:12" hidden="1" x14ac:dyDescent="0.2">
      <c r="A979" t="s">
        <v>190</v>
      </c>
      <c r="B979" s="2">
        <v>340445144</v>
      </c>
      <c r="C979" s="2">
        <v>44</v>
      </c>
      <c r="D979" s="3">
        <v>6151</v>
      </c>
      <c r="E979" s="3">
        <v>0</v>
      </c>
      <c r="F979" s="4">
        <v>10.55</v>
      </c>
      <c r="G979">
        <v>0</v>
      </c>
      <c r="H979" s="5">
        <v>0</v>
      </c>
      <c r="K979" t="s">
        <v>22</v>
      </c>
      <c r="L979" t="s">
        <v>23</v>
      </c>
    </row>
    <row r="980" spans="1:12" hidden="1" x14ac:dyDescent="0.2">
      <c r="A980" t="s">
        <v>190</v>
      </c>
      <c r="B980" s="2">
        <v>340445387</v>
      </c>
      <c r="C980" s="2">
        <v>44</v>
      </c>
      <c r="D980" s="3">
        <v>9666</v>
      </c>
      <c r="E980" s="3">
        <v>0</v>
      </c>
      <c r="F980" s="4">
        <v>17.989999999999998</v>
      </c>
      <c r="G980">
        <v>0</v>
      </c>
      <c r="H980" s="5">
        <v>0</v>
      </c>
      <c r="K980" t="s">
        <v>22</v>
      </c>
      <c r="L980" t="s">
        <v>23</v>
      </c>
    </row>
    <row r="981" spans="1:12" hidden="1" x14ac:dyDescent="0.2">
      <c r="A981" t="s">
        <v>190</v>
      </c>
      <c r="B981" s="2">
        <v>340448106</v>
      </c>
      <c r="C981" s="2">
        <v>55</v>
      </c>
      <c r="D981" s="3">
        <v>13794</v>
      </c>
      <c r="E981" s="3">
        <v>0</v>
      </c>
      <c r="F981" s="4">
        <v>59.6</v>
      </c>
      <c r="G981">
        <v>0</v>
      </c>
      <c r="H981" s="5">
        <v>0</v>
      </c>
      <c r="K981" t="s">
        <v>22</v>
      </c>
      <c r="L981" t="s">
        <v>23</v>
      </c>
    </row>
    <row r="982" spans="1:12" hidden="1" x14ac:dyDescent="0.2">
      <c r="A982" t="s">
        <v>190</v>
      </c>
      <c r="B982" s="2">
        <v>340450632</v>
      </c>
      <c r="C982" s="2">
        <v>17</v>
      </c>
      <c r="D982" s="3">
        <v>12280</v>
      </c>
      <c r="E982" s="3">
        <v>0</v>
      </c>
      <c r="F982" s="4">
        <v>24.75</v>
      </c>
      <c r="G982">
        <v>0</v>
      </c>
      <c r="H982" s="5">
        <v>0</v>
      </c>
      <c r="K982" t="s">
        <v>22</v>
      </c>
      <c r="L982" t="s">
        <v>23</v>
      </c>
    </row>
    <row r="983" spans="1:12" hidden="1" x14ac:dyDescent="0.2">
      <c r="A983" t="s">
        <v>190</v>
      </c>
      <c r="B983" s="2">
        <v>340452832</v>
      </c>
      <c r="C983" s="2">
        <v>28</v>
      </c>
      <c r="D983" s="3">
        <v>13370</v>
      </c>
      <c r="E983" s="3">
        <v>0</v>
      </c>
      <c r="F983" s="4">
        <v>22.78</v>
      </c>
      <c r="G983">
        <v>0</v>
      </c>
      <c r="H983" s="5">
        <v>0</v>
      </c>
      <c r="K983" t="s">
        <v>22</v>
      </c>
      <c r="L983" t="s">
        <v>23</v>
      </c>
    </row>
    <row r="984" spans="1:12" hidden="1" x14ac:dyDescent="0.2">
      <c r="A984" t="s">
        <v>190</v>
      </c>
      <c r="B984" s="2">
        <v>340453512</v>
      </c>
      <c r="C984" s="2">
        <v>139</v>
      </c>
      <c r="D984" s="3">
        <v>47164</v>
      </c>
      <c r="E984" s="3">
        <v>13170</v>
      </c>
      <c r="F984" s="4">
        <v>158.78</v>
      </c>
      <c r="G984">
        <v>0</v>
      </c>
      <c r="H984" s="5">
        <v>0.98</v>
      </c>
      <c r="K984" t="s">
        <v>22</v>
      </c>
      <c r="L984" t="s">
        <v>23</v>
      </c>
    </row>
    <row r="985" spans="1:12" hidden="1" x14ac:dyDescent="0.2">
      <c r="A985" t="s">
        <v>190</v>
      </c>
      <c r="B985" s="2">
        <v>340454036</v>
      </c>
      <c r="C985" s="2">
        <v>218</v>
      </c>
      <c r="D985" s="3">
        <v>90380</v>
      </c>
      <c r="E985" s="3">
        <v>32120</v>
      </c>
      <c r="F985" s="4">
        <v>132.55000000000001</v>
      </c>
      <c r="G985">
        <v>0</v>
      </c>
      <c r="H985" s="5">
        <v>0.94</v>
      </c>
      <c r="K985" t="s">
        <v>22</v>
      </c>
      <c r="L985" t="s">
        <v>23</v>
      </c>
    </row>
    <row r="986" spans="1:12" hidden="1" x14ac:dyDescent="0.2">
      <c r="A986" t="s">
        <v>190</v>
      </c>
      <c r="B986" s="2">
        <v>340454987</v>
      </c>
      <c r="C986" s="2">
        <v>111</v>
      </c>
      <c r="D986" s="3">
        <v>5940</v>
      </c>
      <c r="E986" s="3">
        <v>156</v>
      </c>
      <c r="F986" s="4">
        <v>81.760000000000005</v>
      </c>
      <c r="G986">
        <v>0</v>
      </c>
      <c r="H986" s="5">
        <v>1</v>
      </c>
      <c r="K986" t="s">
        <v>22</v>
      </c>
      <c r="L986" t="s">
        <v>23</v>
      </c>
    </row>
    <row r="987" spans="1:12" hidden="1" x14ac:dyDescent="0.2">
      <c r="A987" t="s">
        <v>190</v>
      </c>
      <c r="B987" s="2">
        <v>340466891</v>
      </c>
      <c r="C987" s="2">
        <v>44</v>
      </c>
      <c r="D987" s="3">
        <v>29819</v>
      </c>
      <c r="E987" s="3">
        <v>0</v>
      </c>
      <c r="F987" s="4">
        <v>18.28</v>
      </c>
      <c r="G987">
        <v>0</v>
      </c>
      <c r="H987" s="5">
        <v>0</v>
      </c>
      <c r="K987" t="s">
        <v>22</v>
      </c>
      <c r="L987" t="s">
        <v>23</v>
      </c>
    </row>
    <row r="988" spans="1:12" hidden="1" x14ac:dyDescent="0.2">
      <c r="A988" t="s">
        <v>190</v>
      </c>
      <c r="B988" s="2">
        <v>340467669</v>
      </c>
      <c r="C988" s="2">
        <v>55</v>
      </c>
      <c r="D988" s="3">
        <v>4880</v>
      </c>
      <c r="E988" s="3">
        <v>0</v>
      </c>
      <c r="F988" s="4">
        <v>9.58</v>
      </c>
      <c r="G988">
        <v>0</v>
      </c>
      <c r="H988" s="5">
        <v>0</v>
      </c>
      <c r="K988" t="s">
        <v>22</v>
      </c>
      <c r="L988" t="s">
        <v>23</v>
      </c>
    </row>
    <row r="989" spans="1:12" hidden="1" x14ac:dyDescent="0.2">
      <c r="A989" t="s">
        <v>190</v>
      </c>
      <c r="B989" s="2">
        <v>340468808</v>
      </c>
      <c r="C989" s="2">
        <v>55</v>
      </c>
      <c r="D989" s="3">
        <v>16415</v>
      </c>
      <c r="E989" s="3">
        <v>0</v>
      </c>
      <c r="F989" s="4">
        <v>36.89</v>
      </c>
      <c r="G989">
        <v>0</v>
      </c>
      <c r="H989" s="5">
        <v>0</v>
      </c>
      <c r="K989" t="s">
        <v>22</v>
      </c>
      <c r="L989" t="s">
        <v>23</v>
      </c>
    </row>
    <row r="990" spans="1:12" hidden="1" x14ac:dyDescent="0.2">
      <c r="A990" t="s">
        <v>190</v>
      </c>
      <c r="B990" s="2">
        <v>340469213</v>
      </c>
      <c r="C990" s="2">
        <v>28</v>
      </c>
      <c r="D990" s="3">
        <v>13341</v>
      </c>
      <c r="E990" s="3">
        <v>0</v>
      </c>
      <c r="F990" s="4">
        <v>22.17</v>
      </c>
      <c r="G990">
        <v>0</v>
      </c>
      <c r="H990" s="5">
        <v>0</v>
      </c>
      <c r="K990" t="s">
        <v>22</v>
      </c>
      <c r="L990" t="s">
        <v>23</v>
      </c>
    </row>
    <row r="991" spans="1:12" hidden="1" x14ac:dyDescent="0.2">
      <c r="A991" t="s">
        <v>190</v>
      </c>
      <c r="B991" s="2">
        <v>340470725</v>
      </c>
      <c r="C991" s="2">
        <v>44</v>
      </c>
      <c r="D991" s="3">
        <v>8490</v>
      </c>
      <c r="E991" s="3">
        <v>0</v>
      </c>
      <c r="F991" s="4">
        <v>26.77</v>
      </c>
      <c r="G991">
        <v>0</v>
      </c>
      <c r="H991" s="5">
        <v>0</v>
      </c>
      <c r="K991" t="s">
        <v>22</v>
      </c>
      <c r="L991" t="s">
        <v>23</v>
      </c>
    </row>
    <row r="992" spans="1:12" hidden="1" x14ac:dyDescent="0.2">
      <c r="A992" t="s">
        <v>190</v>
      </c>
      <c r="B992" s="2">
        <v>340474331</v>
      </c>
      <c r="C992" s="2">
        <v>17</v>
      </c>
      <c r="D992" s="3">
        <v>8079</v>
      </c>
      <c r="E992" s="3">
        <v>0</v>
      </c>
      <c r="F992" s="4">
        <v>14.4</v>
      </c>
      <c r="G992">
        <v>0</v>
      </c>
      <c r="H992" s="5">
        <v>0</v>
      </c>
      <c r="K992" t="s">
        <v>22</v>
      </c>
      <c r="L992" t="s">
        <v>23</v>
      </c>
    </row>
    <row r="993" spans="1:12" hidden="1" x14ac:dyDescent="0.2">
      <c r="A993" t="s">
        <v>190</v>
      </c>
      <c r="B993" s="2">
        <v>340475561</v>
      </c>
      <c r="C993" s="2">
        <v>44</v>
      </c>
      <c r="D993" s="3">
        <v>4511</v>
      </c>
      <c r="E993" s="3">
        <v>0</v>
      </c>
      <c r="F993" s="4">
        <v>8.5</v>
      </c>
      <c r="G993">
        <v>0</v>
      </c>
      <c r="H993" s="5">
        <v>0</v>
      </c>
      <c r="K993" t="s">
        <v>22</v>
      </c>
      <c r="L993" t="s">
        <v>23</v>
      </c>
    </row>
    <row r="994" spans="1:12" hidden="1" x14ac:dyDescent="0.2">
      <c r="A994" t="s">
        <v>190</v>
      </c>
      <c r="B994" s="2">
        <v>340475854</v>
      </c>
      <c r="C994" s="2">
        <v>28</v>
      </c>
      <c r="D994" s="3">
        <v>9629</v>
      </c>
      <c r="E994" s="3">
        <v>0</v>
      </c>
      <c r="F994" s="4">
        <v>19.36</v>
      </c>
      <c r="G994">
        <v>0</v>
      </c>
      <c r="H994" s="5">
        <v>0</v>
      </c>
      <c r="K994" t="s">
        <v>22</v>
      </c>
      <c r="L994" t="s">
        <v>23</v>
      </c>
    </row>
    <row r="995" spans="1:12" hidden="1" x14ac:dyDescent="0.2">
      <c r="A995" t="s">
        <v>190</v>
      </c>
      <c r="B995" s="2">
        <v>340476086</v>
      </c>
      <c r="C995" s="2">
        <v>55</v>
      </c>
      <c r="D995" s="3">
        <v>3717</v>
      </c>
      <c r="E995" s="3">
        <v>0</v>
      </c>
      <c r="F995" s="4">
        <v>5.95</v>
      </c>
      <c r="G995">
        <v>0</v>
      </c>
      <c r="H995" s="5">
        <v>0</v>
      </c>
      <c r="K995" t="s">
        <v>22</v>
      </c>
      <c r="L995" t="s">
        <v>23</v>
      </c>
    </row>
    <row r="996" spans="1:12" hidden="1" x14ac:dyDescent="0.2">
      <c r="A996" t="s">
        <v>190</v>
      </c>
      <c r="B996" s="2">
        <v>340476435</v>
      </c>
      <c r="C996" s="2">
        <v>55</v>
      </c>
      <c r="D996" s="3">
        <v>8427</v>
      </c>
      <c r="E996" s="3">
        <v>0</v>
      </c>
      <c r="F996" s="4">
        <v>28.04</v>
      </c>
      <c r="G996">
        <v>0</v>
      </c>
      <c r="H996" s="5">
        <v>0</v>
      </c>
      <c r="K996" t="s">
        <v>22</v>
      </c>
      <c r="L996" t="s">
        <v>23</v>
      </c>
    </row>
    <row r="997" spans="1:12" hidden="1" x14ac:dyDescent="0.2">
      <c r="A997" t="s">
        <v>190</v>
      </c>
      <c r="B997" s="2">
        <v>340477773</v>
      </c>
      <c r="C997" s="2">
        <v>87</v>
      </c>
      <c r="D997" s="3">
        <v>12280</v>
      </c>
      <c r="E997" s="3">
        <v>115</v>
      </c>
      <c r="F997" s="4">
        <v>38.15</v>
      </c>
      <c r="G997">
        <v>0</v>
      </c>
      <c r="H997" s="5">
        <v>1</v>
      </c>
      <c r="K997" t="s">
        <v>22</v>
      </c>
      <c r="L997" t="s">
        <v>23</v>
      </c>
    </row>
    <row r="998" spans="1:12" hidden="1" x14ac:dyDescent="0.2">
      <c r="A998" t="s">
        <v>190</v>
      </c>
      <c r="B998" s="2">
        <v>340478454</v>
      </c>
      <c r="C998" s="2">
        <v>28</v>
      </c>
      <c r="D998" s="3">
        <v>2818</v>
      </c>
      <c r="E998" s="3">
        <v>0</v>
      </c>
      <c r="F998" s="4">
        <v>5.45</v>
      </c>
      <c r="G998">
        <v>0</v>
      </c>
      <c r="H998" s="5">
        <v>0</v>
      </c>
      <c r="K998" t="s">
        <v>22</v>
      </c>
      <c r="L998" t="s">
        <v>23</v>
      </c>
    </row>
    <row r="999" spans="1:12" hidden="1" x14ac:dyDescent="0.2">
      <c r="A999" t="s">
        <v>190</v>
      </c>
      <c r="B999" s="2">
        <v>340478671</v>
      </c>
      <c r="C999" s="2">
        <v>28</v>
      </c>
      <c r="D999" s="3">
        <v>5429</v>
      </c>
      <c r="E999" s="3">
        <v>0</v>
      </c>
      <c r="F999" s="4">
        <v>26.12</v>
      </c>
      <c r="G999">
        <v>0</v>
      </c>
      <c r="H999" s="5">
        <v>0</v>
      </c>
      <c r="K999" t="s">
        <v>22</v>
      </c>
      <c r="L999" t="s">
        <v>23</v>
      </c>
    </row>
    <row r="1000" spans="1:12" hidden="1" x14ac:dyDescent="0.2">
      <c r="A1000" t="s">
        <v>190</v>
      </c>
      <c r="B1000" s="2">
        <v>340479532</v>
      </c>
      <c r="C1000" s="2">
        <v>44</v>
      </c>
      <c r="D1000" s="3">
        <v>11278</v>
      </c>
      <c r="E1000" s="3">
        <v>0</v>
      </c>
      <c r="F1000" s="4">
        <v>26.03</v>
      </c>
      <c r="G1000">
        <v>0</v>
      </c>
      <c r="H1000" s="5">
        <v>0</v>
      </c>
      <c r="K1000" t="s">
        <v>22</v>
      </c>
      <c r="L1000" t="s">
        <v>23</v>
      </c>
    </row>
    <row r="1001" spans="1:12" hidden="1" x14ac:dyDescent="0.2">
      <c r="A1001" t="s">
        <v>190</v>
      </c>
      <c r="B1001" s="2">
        <v>340481069</v>
      </c>
      <c r="C1001" s="2">
        <v>28</v>
      </c>
      <c r="D1001" s="3">
        <v>8365</v>
      </c>
      <c r="E1001" s="3">
        <v>0</v>
      </c>
      <c r="F1001" s="4">
        <v>27</v>
      </c>
      <c r="G1001">
        <v>0</v>
      </c>
      <c r="H1001" s="5">
        <v>0</v>
      </c>
      <c r="K1001" t="s">
        <v>22</v>
      </c>
      <c r="L1001" t="s">
        <v>23</v>
      </c>
    </row>
    <row r="1002" spans="1:12" hidden="1" x14ac:dyDescent="0.2">
      <c r="A1002" t="s">
        <v>190</v>
      </c>
      <c r="B1002" s="2">
        <v>340481106</v>
      </c>
      <c r="C1002" s="2">
        <v>6</v>
      </c>
      <c r="D1002" s="3">
        <v>1461</v>
      </c>
      <c r="E1002" s="3">
        <v>0</v>
      </c>
      <c r="F1002" s="4">
        <v>1.04</v>
      </c>
      <c r="G1002">
        <v>0</v>
      </c>
      <c r="H1002" s="5">
        <v>0</v>
      </c>
      <c r="K1002" t="s">
        <v>22</v>
      </c>
      <c r="L1002" t="s">
        <v>23</v>
      </c>
    </row>
    <row r="1003" spans="1:12" hidden="1" x14ac:dyDescent="0.2">
      <c r="A1003" t="s">
        <v>190</v>
      </c>
      <c r="B1003" s="2">
        <v>340481145</v>
      </c>
      <c r="C1003" s="2">
        <v>111</v>
      </c>
      <c r="D1003" s="3">
        <v>58752</v>
      </c>
      <c r="E1003" s="3">
        <v>9376</v>
      </c>
      <c r="F1003" s="4">
        <v>156.41999999999999</v>
      </c>
      <c r="G1003">
        <v>0</v>
      </c>
      <c r="H1003" s="5">
        <v>0.98</v>
      </c>
      <c r="K1003" t="s">
        <v>22</v>
      </c>
      <c r="L1003" t="s">
        <v>23</v>
      </c>
    </row>
    <row r="1004" spans="1:12" hidden="1" x14ac:dyDescent="0.2">
      <c r="A1004" t="s">
        <v>190</v>
      </c>
      <c r="B1004" s="2">
        <v>340481145</v>
      </c>
      <c r="C1004" s="2">
        <v>111</v>
      </c>
      <c r="D1004" s="3">
        <v>58752</v>
      </c>
      <c r="E1004" s="3">
        <v>9376</v>
      </c>
      <c r="F1004" s="4">
        <v>156.41999999999999</v>
      </c>
      <c r="G1004">
        <v>0</v>
      </c>
      <c r="H1004" s="5">
        <v>0.98</v>
      </c>
      <c r="K1004" t="s">
        <v>22</v>
      </c>
      <c r="L1004" t="s">
        <v>23</v>
      </c>
    </row>
    <row r="1005" spans="1:12" hidden="1" x14ac:dyDescent="0.2">
      <c r="A1005" t="s">
        <v>190</v>
      </c>
      <c r="B1005" s="2">
        <v>340481145</v>
      </c>
      <c r="C1005" s="2">
        <v>139</v>
      </c>
      <c r="D1005" s="3">
        <v>58752</v>
      </c>
      <c r="E1005" s="3">
        <v>9376</v>
      </c>
      <c r="F1005" s="4">
        <v>156.41999999999999</v>
      </c>
      <c r="G1005">
        <v>0</v>
      </c>
      <c r="H1005" s="5">
        <v>0.98</v>
      </c>
      <c r="K1005" t="s">
        <v>22</v>
      </c>
      <c r="L1005" t="s">
        <v>23</v>
      </c>
    </row>
    <row r="1006" spans="1:12" hidden="1" x14ac:dyDescent="0.2">
      <c r="A1006" t="s">
        <v>190</v>
      </c>
      <c r="B1006" s="2">
        <v>340481176</v>
      </c>
      <c r="C1006" s="2">
        <v>55</v>
      </c>
      <c r="D1006" s="3">
        <v>18311</v>
      </c>
      <c r="E1006" s="3">
        <v>0</v>
      </c>
      <c r="F1006" s="4">
        <v>26.66</v>
      </c>
      <c r="G1006">
        <v>0</v>
      </c>
      <c r="H1006" s="5">
        <v>0</v>
      </c>
      <c r="K1006" t="s">
        <v>22</v>
      </c>
      <c r="L1006" t="s">
        <v>23</v>
      </c>
    </row>
    <row r="1007" spans="1:12" hidden="1" x14ac:dyDescent="0.2">
      <c r="A1007" t="s">
        <v>190</v>
      </c>
      <c r="B1007" s="2">
        <v>340482249</v>
      </c>
      <c r="C1007" s="2">
        <v>55</v>
      </c>
      <c r="D1007" s="3">
        <v>11961</v>
      </c>
      <c r="E1007" s="3">
        <v>0</v>
      </c>
      <c r="F1007" s="4">
        <v>23.68</v>
      </c>
      <c r="G1007">
        <v>0</v>
      </c>
      <c r="H1007" s="5">
        <v>0</v>
      </c>
      <c r="K1007" t="s">
        <v>22</v>
      </c>
      <c r="L1007" t="s">
        <v>23</v>
      </c>
    </row>
    <row r="1008" spans="1:12" hidden="1" x14ac:dyDescent="0.2">
      <c r="A1008" t="s">
        <v>190</v>
      </c>
      <c r="B1008" s="2">
        <v>340482800</v>
      </c>
      <c r="C1008" s="2">
        <v>55</v>
      </c>
      <c r="D1008" s="3">
        <v>13953</v>
      </c>
      <c r="E1008" s="3">
        <v>0</v>
      </c>
      <c r="F1008" s="4">
        <v>30.54</v>
      </c>
      <c r="G1008">
        <v>0</v>
      </c>
      <c r="H1008" s="5">
        <v>0</v>
      </c>
      <c r="K1008" t="s">
        <v>22</v>
      </c>
      <c r="L1008" t="s">
        <v>23</v>
      </c>
    </row>
    <row r="1009" spans="1:12" hidden="1" x14ac:dyDescent="0.2">
      <c r="A1009" t="s">
        <v>190</v>
      </c>
      <c r="B1009" s="2">
        <v>340482853</v>
      </c>
      <c r="C1009" s="2">
        <v>69</v>
      </c>
      <c r="D1009" s="3">
        <v>11012</v>
      </c>
      <c r="E1009" s="3">
        <v>0</v>
      </c>
      <c r="F1009" s="4">
        <v>38.340000000000003</v>
      </c>
      <c r="G1009">
        <v>0</v>
      </c>
      <c r="H1009" s="5">
        <v>0</v>
      </c>
      <c r="K1009" t="s">
        <v>22</v>
      </c>
      <c r="L1009" t="s">
        <v>23</v>
      </c>
    </row>
    <row r="1010" spans="1:12" hidden="1" x14ac:dyDescent="0.2">
      <c r="A1010" t="s">
        <v>190</v>
      </c>
      <c r="B1010" s="2">
        <v>340483894</v>
      </c>
      <c r="C1010" s="2">
        <v>6</v>
      </c>
      <c r="D1010" s="3">
        <v>912</v>
      </c>
      <c r="E1010" s="3">
        <v>0</v>
      </c>
      <c r="F1010" s="4">
        <v>0.82</v>
      </c>
      <c r="G1010">
        <v>0</v>
      </c>
      <c r="H1010" s="5">
        <v>0</v>
      </c>
      <c r="K1010" t="s">
        <v>22</v>
      </c>
      <c r="L1010" t="s">
        <v>23</v>
      </c>
    </row>
    <row r="1011" spans="1:12" hidden="1" x14ac:dyDescent="0.2">
      <c r="A1011" t="s">
        <v>190</v>
      </c>
      <c r="B1011" s="2">
        <v>340484294</v>
      </c>
      <c r="C1011" s="2">
        <v>6</v>
      </c>
      <c r="D1011" s="3">
        <v>1689</v>
      </c>
      <c r="E1011" s="3">
        <v>0</v>
      </c>
      <c r="F1011" s="4">
        <v>1.82</v>
      </c>
      <c r="G1011">
        <v>0</v>
      </c>
      <c r="H1011" s="5">
        <v>0</v>
      </c>
      <c r="K1011" t="s">
        <v>22</v>
      </c>
      <c r="L1011" t="s">
        <v>23</v>
      </c>
    </row>
    <row r="1012" spans="1:12" hidden="1" x14ac:dyDescent="0.2">
      <c r="A1012" t="s">
        <v>190</v>
      </c>
      <c r="B1012" s="2">
        <v>340485073</v>
      </c>
      <c r="C1012" s="2">
        <v>346</v>
      </c>
      <c r="D1012" s="3">
        <v>33605</v>
      </c>
      <c r="E1012" s="3">
        <v>10730</v>
      </c>
      <c r="F1012" s="4">
        <v>218.4</v>
      </c>
      <c r="G1012">
        <v>0</v>
      </c>
      <c r="H1012" s="5">
        <v>0.95</v>
      </c>
      <c r="K1012" t="s">
        <v>22</v>
      </c>
      <c r="L1012" t="s">
        <v>23</v>
      </c>
    </row>
    <row r="1013" spans="1:12" hidden="1" x14ac:dyDescent="0.2">
      <c r="A1013" t="s">
        <v>190</v>
      </c>
      <c r="B1013" s="2">
        <v>340485116</v>
      </c>
      <c r="C1013" s="2">
        <v>218</v>
      </c>
      <c r="D1013" s="3">
        <v>10484</v>
      </c>
      <c r="E1013" s="3">
        <v>4184</v>
      </c>
      <c r="F1013" s="4">
        <v>78</v>
      </c>
      <c r="G1013">
        <v>0</v>
      </c>
      <c r="H1013" s="5">
        <v>0.92</v>
      </c>
      <c r="K1013" t="s">
        <v>22</v>
      </c>
      <c r="L1013" t="s">
        <v>23</v>
      </c>
    </row>
    <row r="1014" spans="1:12" hidden="1" x14ac:dyDescent="0.2">
      <c r="A1014" t="s">
        <v>190</v>
      </c>
      <c r="B1014" s="2">
        <v>340485613</v>
      </c>
      <c r="C1014" s="2">
        <v>28</v>
      </c>
      <c r="D1014" s="3">
        <v>16075</v>
      </c>
      <c r="E1014" s="3">
        <v>0</v>
      </c>
      <c r="F1014" s="4">
        <v>28.3</v>
      </c>
      <c r="G1014">
        <v>0</v>
      </c>
      <c r="H1014" s="5">
        <v>0</v>
      </c>
      <c r="K1014" t="s">
        <v>22</v>
      </c>
      <c r="L1014" t="s">
        <v>23</v>
      </c>
    </row>
    <row r="1015" spans="1:12" hidden="1" x14ac:dyDescent="0.2">
      <c r="A1015" t="s">
        <v>190</v>
      </c>
      <c r="B1015" s="2">
        <v>340485908</v>
      </c>
      <c r="C1015" s="2">
        <v>55</v>
      </c>
      <c r="D1015" s="3">
        <v>25208</v>
      </c>
      <c r="E1015" s="3">
        <v>0</v>
      </c>
      <c r="F1015" s="4">
        <v>40.96</v>
      </c>
      <c r="G1015">
        <v>0</v>
      </c>
      <c r="H1015" s="5">
        <v>0</v>
      </c>
      <c r="K1015" t="s">
        <v>22</v>
      </c>
      <c r="L1015" t="s">
        <v>23</v>
      </c>
    </row>
    <row r="1016" spans="1:12" hidden="1" x14ac:dyDescent="0.2">
      <c r="A1016" t="s">
        <v>190</v>
      </c>
      <c r="B1016" s="2">
        <v>340488855</v>
      </c>
      <c r="C1016" s="2">
        <v>218</v>
      </c>
      <c r="D1016" s="3">
        <v>51308</v>
      </c>
      <c r="E1016" s="3">
        <v>4156</v>
      </c>
      <c r="F1016" s="4">
        <v>244.24</v>
      </c>
      <c r="G1016">
        <v>0</v>
      </c>
      <c r="H1016" s="5">
        <v>0.99</v>
      </c>
      <c r="K1016" t="s">
        <v>22</v>
      </c>
      <c r="L1016" t="s">
        <v>23</v>
      </c>
    </row>
    <row r="1017" spans="1:12" hidden="1" x14ac:dyDescent="0.2">
      <c r="A1017" t="s">
        <v>190</v>
      </c>
      <c r="B1017" s="2">
        <v>340489118</v>
      </c>
      <c r="C1017" s="2">
        <v>173</v>
      </c>
      <c r="D1017" s="3">
        <v>33550</v>
      </c>
      <c r="E1017" s="3">
        <v>12460</v>
      </c>
      <c r="F1017" s="4">
        <v>97.2</v>
      </c>
      <c r="G1017">
        <v>0</v>
      </c>
      <c r="H1017" s="5">
        <v>0.93</v>
      </c>
      <c r="K1017" t="s">
        <v>22</v>
      </c>
      <c r="L1017" t="s">
        <v>23</v>
      </c>
    </row>
    <row r="1018" spans="1:12" hidden="1" x14ac:dyDescent="0.2">
      <c r="A1018" t="s">
        <v>190</v>
      </c>
      <c r="B1018" s="2">
        <v>340489285</v>
      </c>
      <c r="C1018" s="2">
        <v>55</v>
      </c>
      <c r="D1018" s="3">
        <v>21745</v>
      </c>
      <c r="E1018" s="3">
        <v>0</v>
      </c>
      <c r="F1018" s="4">
        <v>38</v>
      </c>
      <c r="G1018">
        <v>0</v>
      </c>
      <c r="H1018" s="5">
        <v>0</v>
      </c>
      <c r="K1018" t="s">
        <v>22</v>
      </c>
      <c r="L1018" t="s">
        <v>23</v>
      </c>
    </row>
    <row r="1019" spans="1:12" hidden="1" x14ac:dyDescent="0.2">
      <c r="A1019" t="s">
        <v>190</v>
      </c>
      <c r="B1019" s="2">
        <v>340491845</v>
      </c>
      <c r="C1019" s="2">
        <v>436</v>
      </c>
      <c r="D1019" s="3">
        <v>76140</v>
      </c>
      <c r="E1019" s="3">
        <v>7140</v>
      </c>
      <c r="F1019" s="4">
        <v>319.5</v>
      </c>
      <c r="G1019">
        <v>0</v>
      </c>
      <c r="H1019" s="5">
        <v>0.99</v>
      </c>
      <c r="K1019" t="s">
        <v>22</v>
      </c>
      <c r="L1019" t="s">
        <v>23</v>
      </c>
    </row>
    <row r="1020" spans="1:12" hidden="1" x14ac:dyDescent="0.2">
      <c r="A1020" t="s">
        <v>190</v>
      </c>
      <c r="B1020" s="2">
        <v>340493399</v>
      </c>
      <c r="C1020" s="2">
        <v>173</v>
      </c>
      <c r="D1020" s="3">
        <v>6880</v>
      </c>
      <c r="E1020" s="3">
        <v>3272</v>
      </c>
      <c r="F1020" s="4">
        <v>45.2</v>
      </c>
      <c r="G1020">
        <v>0</v>
      </c>
      <c r="H1020" s="5">
        <v>0.95</v>
      </c>
      <c r="K1020" t="s">
        <v>22</v>
      </c>
      <c r="L1020" t="s">
        <v>23</v>
      </c>
    </row>
    <row r="1021" spans="1:12" hidden="1" x14ac:dyDescent="0.2">
      <c r="A1021" t="s">
        <v>190</v>
      </c>
      <c r="B1021" s="2">
        <v>340494743</v>
      </c>
      <c r="C1021" s="2">
        <v>44</v>
      </c>
      <c r="D1021" s="3">
        <v>29003</v>
      </c>
      <c r="E1021" s="3">
        <v>0</v>
      </c>
      <c r="F1021" s="4">
        <v>56.99</v>
      </c>
      <c r="G1021">
        <v>0</v>
      </c>
      <c r="H1021" s="5">
        <v>0</v>
      </c>
      <c r="K1021" t="s">
        <v>22</v>
      </c>
      <c r="L1021" t="s">
        <v>23</v>
      </c>
    </row>
    <row r="1022" spans="1:12" hidden="1" x14ac:dyDescent="0.2">
      <c r="A1022" t="s">
        <v>190</v>
      </c>
      <c r="B1022" s="2">
        <v>340494917</v>
      </c>
      <c r="C1022" s="2">
        <v>87</v>
      </c>
      <c r="D1022" s="3">
        <v>7535</v>
      </c>
      <c r="E1022" s="3">
        <v>1635</v>
      </c>
      <c r="F1022" s="4">
        <v>24.45</v>
      </c>
      <c r="G1022">
        <v>0</v>
      </c>
      <c r="H1022" s="5">
        <v>0.97</v>
      </c>
      <c r="K1022" t="s">
        <v>22</v>
      </c>
      <c r="L1022" t="s">
        <v>23</v>
      </c>
    </row>
    <row r="1023" spans="1:12" hidden="1" x14ac:dyDescent="0.2">
      <c r="A1023" t="s">
        <v>190</v>
      </c>
      <c r="B1023" s="2">
        <v>340494937</v>
      </c>
      <c r="C1023" s="2">
        <v>28</v>
      </c>
      <c r="D1023" s="3">
        <v>1101</v>
      </c>
      <c r="E1023" s="3">
        <v>0</v>
      </c>
      <c r="F1023" s="4">
        <v>1.92</v>
      </c>
      <c r="G1023">
        <v>0</v>
      </c>
      <c r="H1023" s="5">
        <v>0</v>
      </c>
      <c r="K1023" t="s">
        <v>22</v>
      </c>
      <c r="L1023" t="s">
        <v>23</v>
      </c>
    </row>
    <row r="1024" spans="1:12" hidden="1" x14ac:dyDescent="0.2">
      <c r="A1024" t="s">
        <v>190</v>
      </c>
      <c r="B1024" s="2">
        <v>340495337</v>
      </c>
      <c r="C1024" s="2">
        <v>87</v>
      </c>
      <c r="D1024" s="3">
        <v>17190</v>
      </c>
      <c r="E1024" s="3">
        <v>3215</v>
      </c>
      <c r="F1024" s="4">
        <v>30.05</v>
      </c>
      <c r="G1024">
        <v>0</v>
      </c>
      <c r="H1024" s="5">
        <v>0.98</v>
      </c>
      <c r="K1024" t="s">
        <v>22</v>
      </c>
      <c r="L1024" t="s">
        <v>23</v>
      </c>
    </row>
    <row r="1025" spans="1:12" hidden="1" x14ac:dyDescent="0.2">
      <c r="A1025" t="s">
        <v>190</v>
      </c>
      <c r="B1025" s="2">
        <v>340495884</v>
      </c>
      <c r="C1025" s="2">
        <v>28</v>
      </c>
      <c r="D1025" s="3">
        <v>0</v>
      </c>
      <c r="E1025" s="3">
        <v>0</v>
      </c>
      <c r="F1025" s="4">
        <v>0</v>
      </c>
      <c r="G1025">
        <v>0</v>
      </c>
      <c r="H1025" s="5">
        <v>0</v>
      </c>
      <c r="K1025" t="s">
        <v>22</v>
      </c>
      <c r="L1025" t="s">
        <v>23</v>
      </c>
    </row>
    <row r="1026" spans="1:12" hidden="1" x14ac:dyDescent="0.2">
      <c r="A1026" t="s">
        <v>190</v>
      </c>
      <c r="B1026" s="2">
        <v>340498825</v>
      </c>
      <c r="C1026" s="2">
        <v>630</v>
      </c>
      <c r="D1026" s="3">
        <v>119430</v>
      </c>
      <c r="E1026" s="3">
        <v>6870</v>
      </c>
      <c r="F1026" s="4">
        <v>473.9</v>
      </c>
      <c r="G1026">
        <v>0</v>
      </c>
      <c r="H1026" s="5">
        <v>0.99</v>
      </c>
      <c r="K1026" t="s">
        <v>22</v>
      </c>
      <c r="L1026" t="s">
        <v>23</v>
      </c>
    </row>
    <row r="1027" spans="1:12" hidden="1" x14ac:dyDescent="0.2">
      <c r="A1027" t="s">
        <v>190</v>
      </c>
      <c r="B1027" s="2">
        <v>340499272</v>
      </c>
      <c r="C1027" s="2">
        <v>55</v>
      </c>
      <c r="D1027" s="3">
        <v>15210</v>
      </c>
      <c r="E1027" s="3">
        <v>0</v>
      </c>
      <c r="F1027" s="4">
        <v>41.39</v>
      </c>
      <c r="G1027">
        <v>0</v>
      </c>
      <c r="H1027" s="5">
        <v>0</v>
      </c>
      <c r="K1027" t="s">
        <v>22</v>
      </c>
      <c r="L1027" t="s">
        <v>23</v>
      </c>
    </row>
    <row r="1028" spans="1:12" hidden="1" x14ac:dyDescent="0.2">
      <c r="A1028" t="s">
        <v>190</v>
      </c>
      <c r="B1028" s="2">
        <v>340501486</v>
      </c>
      <c r="C1028" s="2">
        <v>44</v>
      </c>
      <c r="D1028" s="3">
        <v>3282</v>
      </c>
      <c r="E1028" s="3">
        <v>0</v>
      </c>
      <c r="F1028" s="4">
        <v>33.450000000000003</v>
      </c>
      <c r="G1028">
        <v>0</v>
      </c>
      <c r="H1028" s="5">
        <v>0</v>
      </c>
      <c r="K1028" t="s">
        <v>22</v>
      </c>
      <c r="L1028" t="s">
        <v>23</v>
      </c>
    </row>
    <row r="1029" spans="1:12" hidden="1" x14ac:dyDescent="0.2">
      <c r="A1029" t="s">
        <v>190</v>
      </c>
      <c r="B1029" s="2">
        <v>340501590</v>
      </c>
      <c r="C1029" s="2">
        <v>44</v>
      </c>
      <c r="D1029" s="3">
        <v>24432</v>
      </c>
      <c r="E1029" s="3">
        <v>0</v>
      </c>
      <c r="F1029" s="4">
        <v>39.299999999999997</v>
      </c>
      <c r="G1029">
        <v>0</v>
      </c>
      <c r="H1029" s="5">
        <v>0</v>
      </c>
      <c r="K1029" t="s">
        <v>22</v>
      </c>
      <c r="L1029" t="s">
        <v>23</v>
      </c>
    </row>
    <row r="1030" spans="1:12" hidden="1" x14ac:dyDescent="0.2">
      <c r="A1030" t="s">
        <v>190</v>
      </c>
      <c r="B1030" s="2">
        <v>340502274</v>
      </c>
      <c r="C1030" s="2">
        <v>218</v>
      </c>
      <c r="D1030" s="3">
        <v>30393</v>
      </c>
      <c r="E1030" s="3">
        <v>7074</v>
      </c>
      <c r="F1030" s="4">
        <v>134.52000000000001</v>
      </c>
      <c r="G1030">
        <v>0</v>
      </c>
      <c r="H1030" s="5">
        <v>0.97</v>
      </c>
      <c r="K1030" t="s">
        <v>22</v>
      </c>
      <c r="L1030" t="s">
        <v>23</v>
      </c>
    </row>
    <row r="1031" spans="1:12" hidden="1" x14ac:dyDescent="0.2">
      <c r="A1031" t="s">
        <v>190</v>
      </c>
      <c r="B1031" s="2">
        <v>340502428</v>
      </c>
      <c r="C1031" s="2">
        <v>55</v>
      </c>
      <c r="D1031" s="3">
        <v>1815</v>
      </c>
      <c r="E1031" s="3">
        <v>0</v>
      </c>
      <c r="F1031" s="4">
        <v>2.2999999999999998</v>
      </c>
      <c r="G1031">
        <v>0</v>
      </c>
      <c r="H1031" s="5">
        <v>0</v>
      </c>
      <c r="K1031" t="s">
        <v>22</v>
      </c>
      <c r="L1031" t="s">
        <v>23</v>
      </c>
    </row>
    <row r="1032" spans="1:12" hidden="1" x14ac:dyDescent="0.2">
      <c r="A1032" t="s">
        <v>190</v>
      </c>
      <c r="B1032" s="2">
        <v>340503711</v>
      </c>
      <c r="C1032" s="2">
        <v>111</v>
      </c>
      <c r="D1032" s="3">
        <v>123768</v>
      </c>
      <c r="E1032" s="3">
        <v>14140</v>
      </c>
      <c r="F1032" s="4">
        <v>257.16000000000003</v>
      </c>
      <c r="G1032">
        <v>0</v>
      </c>
      <c r="H1032" s="5">
        <v>0.99</v>
      </c>
      <c r="K1032" t="s">
        <v>22</v>
      </c>
      <c r="L1032" t="s">
        <v>23</v>
      </c>
    </row>
    <row r="1033" spans="1:12" hidden="1" x14ac:dyDescent="0.2">
      <c r="A1033" t="s">
        <v>190</v>
      </c>
      <c r="B1033" s="2">
        <v>340504270</v>
      </c>
      <c r="C1033" s="2">
        <v>69</v>
      </c>
      <c r="D1033" s="3">
        <v>17288</v>
      </c>
      <c r="E1033" s="3">
        <v>0</v>
      </c>
      <c r="F1033" s="4">
        <v>29.85</v>
      </c>
      <c r="G1033">
        <v>0</v>
      </c>
      <c r="H1033" s="5">
        <v>0</v>
      </c>
      <c r="K1033" t="s">
        <v>22</v>
      </c>
      <c r="L1033" t="s">
        <v>23</v>
      </c>
    </row>
    <row r="1034" spans="1:12" hidden="1" x14ac:dyDescent="0.2">
      <c r="A1034" t="s">
        <v>190</v>
      </c>
      <c r="B1034" s="2">
        <v>340504273</v>
      </c>
      <c r="C1034" s="2">
        <v>69</v>
      </c>
      <c r="D1034" s="3">
        <v>18728</v>
      </c>
      <c r="E1034" s="3">
        <v>0</v>
      </c>
      <c r="F1034" s="4">
        <v>32.43</v>
      </c>
      <c r="G1034">
        <v>0</v>
      </c>
      <c r="H1034" s="5">
        <v>0</v>
      </c>
      <c r="K1034" t="s">
        <v>22</v>
      </c>
      <c r="L1034" t="s">
        <v>23</v>
      </c>
    </row>
    <row r="1035" spans="1:12" hidden="1" x14ac:dyDescent="0.2">
      <c r="A1035" t="s">
        <v>190</v>
      </c>
      <c r="B1035" s="2">
        <v>340505076</v>
      </c>
      <c r="C1035" s="2">
        <v>28</v>
      </c>
      <c r="D1035" s="3">
        <v>3226</v>
      </c>
      <c r="E1035" s="3">
        <v>0</v>
      </c>
      <c r="F1035" s="4">
        <v>10.31</v>
      </c>
      <c r="G1035">
        <v>0</v>
      </c>
      <c r="H1035" s="5">
        <v>0</v>
      </c>
      <c r="K1035" t="s">
        <v>22</v>
      </c>
      <c r="L1035" t="s">
        <v>23</v>
      </c>
    </row>
    <row r="1036" spans="1:12" hidden="1" x14ac:dyDescent="0.2">
      <c r="A1036" t="s">
        <v>190</v>
      </c>
      <c r="B1036" s="2">
        <v>340510078</v>
      </c>
      <c r="C1036" s="2">
        <v>44</v>
      </c>
      <c r="D1036" s="3">
        <v>7404</v>
      </c>
      <c r="E1036" s="3">
        <v>0</v>
      </c>
      <c r="F1036" s="4">
        <v>13.05</v>
      </c>
      <c r="G1036">
        <v>0</v>
      </c>
      <c r="H1036" s="5">
        <v>0</v>
      </c>
      <c r="K1036" t="s">
        <v>22</v>
      </c>
      <c r="L1036" t="s">
        <v>23</v>
      </c>
    </row>
    <row r="1037" spans="1:12" hidden="1" x14ac:dyDescent="0.2">
      <c r="A1037" t="s">
        <v>190</v>
      </c>
      <c r="B1037" s="2">
        <v>340517521</v>
      </c>
      <c r="C1037" s="2">
        <v>87</v>
      </c>
      <c r="D1037" s="3">
        <v>11035</v>
      </c>
      <c r="E1037" s="3">
        <v>2540</v>
      </c>
      <c r="F1037" s="4">
        <v>34.5</v>
      </c>
      <c r="G1037">
        <v>0</v>
      </c>
      <c r="H1037" s="5">
        <v>0.97</v>
      </c>
      <c r="K1037" t="s">
        <v>22</v>
      </c>
      <c r="L1037" t="s">
        <v>23</v>
      </c>
    </row>
    <row r="1038" spans="1:12" hidden="1" x14ac:dyDescent="0.2">
      <c r="A1038" t="s">
        <v>190</v>
      </c>
      <c r="B1038" s="2">
        <v>340517813</v>
      </c>
      <c r="C1038" s="2">
        <v>630</v>
      </c>
      <c r="D1038" s="3">
        <v>66390</v>
      </c>
      <c r="E1038" s="3">
        <v>13990</v>
      </c>
      <c r="F1038" s="4">
        <v>410.6</v>
      </c>
      <c r="G1038">
        <v>0</v>
      </c>
      <c r="H1038" s="5">
        <v>0.97</v>
      </c>
      <c r="K1038" t="s">
        <v>22</v>
      </c>
      <c r="L1038" t="s">
        <v>23</v>
      </c>
    </row>
    <row r="1039" spans="1:12" hidden="1" x14ac:dyDescent="0.2">
      <c r="A1039" t="s">
        <v>190</v>
      </c>
      <c r="B1039" s="2">
        <v>340518143</v>
      </c>
      <c r="C1039" s="2">
        <v>55</v>
      </c>
      <c r="D1039" s="3">
        <v>21138</v>
      </c>
      <c r="E1039" s="3">
        <v>0</v>
      </c>
      <c r="F1039" s="4">
        <v>10.26</v>
      </c>
      <c r="G1039">
        <v>0</v>
      </c>
      <c r="H1039" s="5">
        <v>0</v>
      </c>
      <c r="K1039" t="s">
        <v>22</v>
      </c>
      <c r="L1039" t="s">
        <v>23</v>
      </c>
    </row>
    <row r="1040" spans="1:12" hidden="1" x14ac:dyDescent="0.2">
      <c r="A1040" t="s">
        <v>190</v>
      </c>
      <c r="B1040" s="2">
        <v>340520782</v>
      </c>
      <c r="C1040" s="2">
        <v>111</v>
      </c>
      <c r="D1040" s="3">
        <v>24592</v>
      </c>
      <c r="E1040" s="3">
        <v>316</v>
      </c>
      <c r="F1040" s="4">
        <v>18.239999999999998</v>
      </c>
      <c r="G1040">
        <v>0</v>
      </c>
      <c r="H1040" s="5">
        <v>1</v>
      </c>
      <c r="K1040" t="s">
        <v>22</v>
      </c>
      <c r="L1040" t="s">
        <v>23</v>
      </c>
    </row>
    <row r="1041" spans="1:12" hidden="1" x14ac:dyDescent="0.2">
      <c r="A1041" t="s">
        <v>190</v>
      </c>
      <c r="B1041" s="2">
        <v>340521045</v>
      </c>
      <c r="C1041" s="2">
        <v>17</v>
      </c>
      <c r="D1041" s="3">
        <v>409</v>
      </c>
      <c r="E1041" s="3">
        <v>0</v>
      </c>
      <c r="F1041" s="4">
        <v>6.11</v>
      </c>
      <c r="G1041">
        <v>0</v>
      </c>
      <c r="H1041" s="5">
        <v>0</v>
      </c>
      <c r="K1041" t="s">
        <v>22</v>
      </c>
      <c r="L1041" t="s">
        <v>23</v>
      </c>
    </row>
    <row r="1042" spans="1:12" hidden="1" x14ac:dyDescent="0.2">
      <c r="A1042" t="s">
        <v>190</v>
      </c>
      <c r="B1042" s="2">
        <v>340527340</v>
      </c>
      <c r="C1042" s="2">
        <v>17</v>
      </c>
      <c r="D1042" s="3">
        <v>657</v>
      </c>
      <c r="E1042" s="3">
        <v>0</v>
      </c>
      <c r="F1042" s="4">
        <v>7.47</v>
      </c>
      <c r="G1042">
        <v>0</v>
      </c>
      <c r="H1042" s="5">
        <v>0</v>
      </c>
      <c r="K1042" t="s">
        <v>22</v>
      </c>
      <c r="L1042" t="s">
        <v>23</v>
      </c>
    </row>
    <row r="1043" spans="1:12" hidden="1" x14ac:dyDescent="0.2">
      <c r="A1043" t="s">
        <v>190</v>
      </c>
      <c r="B1043" s="2">
        <v>340527711</v>
      </c>
      <c r="C1043" s="2">
        <v>17</v>
      </c>
      <c r="D1043" s="3">
        <v>14500</v>
      </c>
      <c r="E1043" s="3">
        <v>0</v>
      </c>
      <c r="F1043" s="4">
        <v>23.78</v>
      </c>
      <c r="G1043">
        <v>0</v>
      </c>
      <c r="H1043" s="5">
        <v>0</v>
      </c>
      <c r="K1043" t="s">
        <v>22</v>
      </c>
      <c r="L1043" t="s">
        <v>23</v>
      </c>
    </row>
    <row r="1044" spans="1:12" hidden="1" x14ac:dyDescent="0.2">
      <c r="A1044" t="s">
        <v>190</v>
      </c>
      <c r="B1044" s="2">
        <v>340527712</v>
      </c>
      <c r="C1044" s="2">
        <v>9</v>
      </c>
      <c r="D1044" s="3">
        <v>715</v>
      </c>
      <c r="E1044" s="3">
        <v>0</v>
      </c>
      <c r="F1044" s="4">
        <v>0.56999999999999995</v>
      </c>
      <c r="G1044">
        <v>0</v>
      </c>
      <c r="H1044" s="5">
        <v>0</v>
      </c>
      <c r="K1044" t="s">
        <v>22</v>
      </c>
      <c r="L1044" t="s">
        <v>23</v>
      </c>
    </row>
    <row r="1045" spans="1:12" hidden="1" x14ac:dyDescent="0.2">
      <c r="A1045" t="s">
        <v>190</v>
      </c>
      <c r="B1045" s="2">
        <v>340528874</v>
      </c>
      <c r="C1045" s="2">
        <v>55</v>
      </c>
      <c r="D1045" s="3">
        <v>12879</v>
      </c>
      <c r="E1045" s="3">
        <v>0</v>
      </c>
      <c r="F1045" s="4">
        <v>45.1</v>
      </c>
      <c r="G1045">
        <v>0</v>
      </c>
      <c r="H1045" s="5">
        <v>0</v>
      </c>
      <c r="K1045" t="s">
        <v>22</v>
      </c>
      <c r="L1045" t="s">
        <v>23</v>
      </c>
    </row>
    <row r="1046" spans="1:12" hidden="1" x14ac:dyDescent="0.2">
      <c r="A1046" t="s">
        <v>190</v>
      </c>
      <c r="B1046" s="2">
        <v>340529514</v>
      </c>
      <c r="C1046" s="2">
        <v>9</v>
      </c>
      <c r="D1046" s="3">
        <v>1821</v>
      </c>
      <c r="E1046" s="3">
        <v>0</v>
      </c>
      <c r="F1046" s="4">
        <v>1.36</v>
      </c>
      <c r="G1046">
        <v>0</v>
      </c>
      <c r="H1046" s="5">
        <v>0</v>
      </c>
      <c r="K1046" t="s">
        <v>22</v>
      </c>
      <c r="L1046" t="s">
        <v>23</v>
      </c>
    </row>
    <row r="1047" spans="1:12" hidden="1" x14ac:dyDescent="0.2">
      <c r="A1047" t="s">
        <v>190</v>
      </c>
      <c r="B1047" s="2">
        <v>340532528</v>
      </c>
      <c r="C1047" s="2">
        <v>17</v>
      </c>
      <c r="D1047" s="3">
        <v>837</v>
      </c>
      <c r="E1047" s="3">
        <v>0</v>
      </c>
      <c r="F1047" s="4">
        <v>8.5399999999999991</v>
      </c>
      <c r="G1047">
        <v>0</v>
      </c>
      <c r="H1047" s="5">
        <v>0</v>
      </c>
      <c r="K1047" t="s">
        <v>22</v>
      </c>
      <c r="L1047" t="s">
        <v>23</v>
      </c>
    </row>
    <row r="1048" spans="1:12" hidden="1" x14ac:dyDescent="0.2">
      <c r="A1048" t="s">
        <v>190</v>
      </c>
      <c r="B1048" s="2">
        <v>340532535</v>
      </c>
      <c r="C1048" s="2">
        <v>17</v>
      </c>
      <c r="D1048" s="3">
        <v>40049</v>
      </c>
      <c r="E1048" s="3">
        <v>0</v>
      </c>
      <c r="F1048" s="4">
        <v>36.28</v>
      </c>
      <c r="G1048">
        <v>0</v>
      </c>
      <c r="H1048" s="5">
        <v>0</v>
      </c>
      <c r="K1048" t="s">
        <v>22</v>
      </c>
      <c r="L1048" t="s">
        <v>23</v>
      </c>
    </row>
    <row r="1049" spans="1:12" hidden="1" x14ac:dyDescent="0.2">
      <c r="A1049" t="s">
        <v>190</v>
      </c>
      <c r="B1049" s="2">
        <v>340535009</v>
      </c>
      <c r="C1049" s="2">
        <v>28</v>
      </c>
      <c r="D1049" s="3">
        <v>22033</v>
      </c>
      <c r="E1049" s="3">
        <v>0</v>
      </c>
      <c r="F1049" s="4">
        <v>71.88</v>
      </c>
      <c r="G1049">
        <v>0</v>
      </c>
      <c r="H1049" s="5">
        <v>0</v>
      </c>
      <c r="K1049" t="s">
        <v>22</v>
      </c>
      <c r="L1049" t="s">
        <v>23</v>
      </c>
    </row>
    <row r="1050" spans="1:12" hidden="1" x14ac:dyDescent="0.2">
      <c r="A1050" t="s">
        <v>190</v>
      </c>
      <c r="B1050" s="2">
        <v>340538286</v>
      </c>
      <c r="C1050" s="2">
        <v>55</v>
      </c>
      <c r="D1050" s="3">
        <v>27996</v>
      </c>
      <c r="E1050" s="3">
        <v>0</v>
      </c>
      <c r="F1050" s="4">
        <v>19.68</v>
      </c>
      <c r="G1050">
        <v>0</v>
      </c>
      <c r="H1050" s="5">
        <v>0</v>
      </c>
      <c r="K1050" t="s">
        <v>22</v>
      </c>
      <c r="L1050" t="s">
        <v>23</v>
      </c>
    </row>
    <row r="1051" spans="1:12" hidden="1" x14ac:dyDescent="0.2">
      <c r="A1051" t="s">
        <v>190</v>
      </c>
      <c r="B1051" s="2">
        <v>340540092</v>
      </c>
      <c r="C1051" s="2">
        <v>87</v>
      </c>
      <c r="D1051" s="3">
        <v>15130</v>
      </c>
      <c r="E1051" s="3">
        <v>1265</v>
      </c>
      <c r="F1051" s="4">
        <v>63.2</v>
      </c>
      <c r="G1051">
        <v>0</v>
      </c>
      <c r="H1051" s="5">
        <v>0.99</v>
      </c>
      <c r="K1051" t="s">
        <v>22</v>
      </c>
      <c r="L1051" t="s">
        <v>23</v>
      </c>
    </row>
    <row r="1052" spans="1:12" hidden="1" x14ac:dyDescent="0.2">
      <c r="A1052" t="s">
        <v>190</v>
      </c>
      <c r="B1052" s="2">
        <v>340541129</v>
      </c>
      <c r="C1052" s="2">
        <v>436</v>
      </c>
      <c r="D1052" s="3">
        <v>36720</v>
      </c>
      <c r="E1052" s="3">
        <v>9220</v>
      </c>
      <c r="F1052" s="4">
        <v>145.30000000000001</v>
      </c>
      <c r="G1052">
        <v>0</v>
      </c>
      <c r="H1052" s="5">
        <v>0.97</v>
      </c>
      <c r="K1052" t="s">
        <v>22</v>
      </c>
      <c r="L1052" t="s">
        <v>23</v>
      </c>
    </row>
    <row r="1053" spans="1:12" hidden="1" x14ac:dyDescent="0.2">
      <c r="A1053" t="s">
        <v>190</v>
      </c>
      <c r="B1053" s="2">
        <v>340541129</v>
      </c>
      <c r="C1053" s="2">
        <v>436</v>
      </c>
      <c r="D1053" s="3">
        <v>29270</v>
      </c>
      <c r="E1053" s="3">
        <v>5340</v>
      </c>
      <c r="F1053" s="4">
        <v>69.3</v>
      </c>
      <c r="G1053">
        <v>0</v>
      </c>
      <c r="H1053" s="5">
        <v>0.98</v>
      </c>
      <c r="K1053" t="s">
        <v>22</v>
      </c>
      <c r="L1053" t="s">
        <v>23</v>
      </c>
    </row>
    <row r="1054" spans="1:12" hidden="1" x14ac:dyDescent="0.2">
      <c r="A1054" t="s">
        <v>190</v>
      </c>
      <c r="B1054" s="2">
        <v>340541665</v>
      </c>
      <c r="C1054" s="2">
        <v>28</v>
      </c>
      <c r="D1054" s="3">
        <v>11000</v>
      </c>
      <c r="E1054" s="3">
        <v>0</v>
      </c>
      <c r="F1054" s="4">
        <v>22.33</v>
      </c>
      <c r="G1054">
        <v>0</v>
      </c>
      <c r="H1054" s="5">
        <v>0</v>
      </c>
      <c r="K1054" t="s">
        <v>22</v>
      </c>
      <c r="L1054" t="s">
        <v>23</v>
      </c>
    </row>
    <row r="1055" spans="1:12" hidden="1" x14ac:dyDescent="0.2">
      <c r="A1055" t="s">
        <v>190</v>
      </c>
      <c r="B1055" s="2">
        <v>340542000</v>
      </c>
      <c r="C1055" s="2">
        <v>44</v>
      </c>
      <c r="D1055" s="3">
        <v>12205</v>
      </c>
      <c r="E1055" s="3">
        <v>0</v>
      </c>
      <c r="F1055" s="4">
        <v>31.05</v>
      </c>
      <c r="G1055">
        <v>0</v>
      </c>
      <c r="H1055" s="5">
        <v>0</v>
      </c>
      <c r="K1055" t="s">
        <v>22</v>
      </c>
      <c r="L1055" t="s">
        <v>23</v>
      </c>
    </row>
    <row r="1056" spans="1:12" hidden="1" x14ac:dyDescent="0.2">
      <c r="A1056" t="s">
        <v>190</v>
      </c>
      <c r="B1056" s="2">
        <v>340546539</v>
      </c>
      <c r="C1056" s="2">
        <v>173</v>
      </c>
      <c r="D1056" s="3">
        <v>8615</v>
      </c>
      <c r="E1056" s="3">
        <v>720</v>
      </c>
      <c r="F1056" s="4">
        <v>47.5</v>
      </c>
      <c r="G1056">
        <v>0</v>
      </c>
      <c r="H1056" s="5">
        <v>0.99</v>
      </c>
      <c r="K1056" t="s">
        <v>22</v>
      </c>
      <c r="L1056" t="s">
        <v>23</v>
      </c>
    </row>
    <row r="1057" spans="1:12" hidden="1" x14ac:dyDescent="0.2">
      <c r="A1057" t="s">
        <v>190</v>
      </c>
      <c r="B1057" s="2">
        <v>340546549</v>
      </c>
      <c r="C1057" s="2">
        <v>277</v>
      </c>
      <c r="D1057" s="3">
        <v>35650</v>
      </c>
      <c r="E1057" s="3">
        <v>0</v>
      </c>
      <c r="F1057" s="4">
        <v>150.75</v>
      </c>
      <c r="G1057">
        <v>0</v>
      </c>
      <c r="H1057" s="5">
        <v>1</v>
      </c>
      <c r="K1057" t="s">
        <v>22</v>
      </c>
      <c r="L1057" t="s">
        <v>23</v>
      </c>
    </row>
    <row r="1058" spans="1:12" hidden="1" x14ac:dyDescent="0.2">
      <c r="A1058" t="s">
        <v>190</v>
      </c>
      <c r="B1058" s="2">
        <v>340546763</v>
      </c>
      <c r="C1058" s="2">
        <v>111</v>
      </c>
      <c r="D1058" s="3">
        <v>16590</v>
      </c>
      <c r="E1058" s="3">
        <v>365</v>
      </c>
      <c r="F1058" s="4">
        <v>101.65</v>
      </c>
      <c r="G1058">
        <v>0</v>
      </c>
      <c r="H1058" s="5">
        <v>1</v>
      </c>
      <c r="K1058" t="s">
        <v>22</v>
      </c>
      <c r="L1058" t="s">
        <v>23</v>
      </c>
    </row>
    <row r="1059" spans="1:12" hidden="1" x14ac:dyDescent="0.2">
      <c r="A1059" t="s">
        <v>190</v>
      </c>
      <c r="B1059" s="2">
        <v>340551004</v>
      </c>
      <c r="C1059" s="2">
        <v>69</v>
      </c>
      <c r="D1059" s="3">
        <v>8109</v>
      </c>
      <c r="E1059" s="3">
        <v>0</v>
      </c>
      <c r="F1059" s="4">
        <v>32.799999999999997</v>
      </c>
      <c r="G1059">
        <v>0</v>
      </c>
      <c r="H1059" s="5">
        <v>0</v>
      </c>
      <c r="K1059" t="s">
        <v>22</v>
      </c>
      <c r="L1059" t="s">
        <v>23</v>
      </c>
    </row>
    <row r="1060" spans="1:12" hidden="1" x14ac:dyDescent="0.2">
      <c r="A1060" t="s">
        <v>190</v>
      </c>
      <c r="B1060" s="2">
        <v>340553617</v>
      </c>
      <c r="C1060" s="2">
        <v>87</v>
      </c>
      <c r="D1060" s="3">
        <v>7480</v>
      </c>
      <c r="E1060" s="3">
        <v>2370</v>
      </c>
      <c r="F1060" s="4">
        <v>38.4</v>
      </c>
      <c r="G1060">
        <v>0</v>
      </c>
      <c r="H1060" s="5">
        <v>0.95</v>
      </c>
      <c r="K1060" t="s">
        <v>22</v>
      </c>
      <c r="L1060" t="s">
        <v>23</v>
      </c>
    </row>
    <row r="1061" spans="1:12" hidden="1" x14ac:dyDescent="0.2">
      <c r="A1061" t="s">
        <v>190</v>
      </c>
      <c r="B1061" s="2">
        <v>340555667</v>
      </c>
      <c r="C1061" s="2">
        <v>44</v>
      </c>
      <c r="D1061" s="3">
        <v>7608</v>
      </c>
      <c r="E1061" s="3">
        <v>0</v>
      </c>
      <c r="F1061" s="4">
        <v>10.81</v>
      </c>
      <c r="G1061">
        <v>0</v>
      </c>
      <c r="H1061" s="5">
        <v>0</v>
      </c>
      <c r="K1061" t="s">
        <v>22</v>
      </c>
      <c r="L1061" t="s">
        <v>23</v>
      </c>
    </row>
    <row r="1062" spans="1:12" hidden="1" x14ac:dyDescent="0.2">
      <c r="A1062" t="s">
        <v>190</v>
      </c>
      <c r="B1062" s="2">
        <v>340555678</v>
      </c>
      <c r="C1062" s="2">
        <v>87</v>
      </c>
      <c r="D1062" s="3">
        <v>15615</v>
      </c>
      <c r="E1062" s="3">
        <v>2365</v>
      </c>
      <c r="F1062" s="4">
        <v>78.05</v>
      </c>
      <c r="G1062">
        <v>0</v>
      </c>
      <c r="H1062" s="5">
        <v>0.98</v>
      </c>
      <c r="K1062" t="s">
        <v>22</v>
      </c>
      <c r="L1062" t="s">
        <v>23</v>
      </c>
    </row>
    <row r="1063" spans="1:12" hidden="1" x14ac:dyDescent="0.2">
      <c r="A1063" t="s">
        <v>190</v>
      </c>
      <c r="B1063" s="2">
        <v>340555688</v>
      </c>
      <c r="C1063" s="2">
        <v>87</v>
      </c>
      <c r="D1063" s="3">
        <v>11835</v>
      </c>
      <c r="E1063" s="3">
        <v>3200</v>
      </c>
      <c r="F1063" s="4">
        <v>68.3</v>
      </c>
      <c r="G1063">
        <v>0</v>
      </c>
      <c r="H1063" s="5">
        <v>0.96</v>
      </c>
      <c r="K1063" t="s">
        <v>22</v>
      </c>
      <c r="L1063" t="s">
        <v>23</v>
      </c>
    </row>
    <row r="1064" spans="1:12" hidden="1" x14ac:dyDescent="0.2">
      <c r="A1064" t="s">
        <v>190</v>
      </c>
      <c r="B1064" s="2">
        <v>340556885</v>
      </c>
      <c r="C1064" s="2">
        <v>55</v>
      </c>
      <c r="D1064" s="3">
        <v>9503</v>
      </c>
      <c r="E1064" s="3">
        <v>0</v>
      </c>
      <c r="F1064" s="4">
        <v>20.059999999999999</v>
      </c>
      <c r="G1064">
        <v>0</v>
      </c>
      <c r="H1064" s="5">
        <v>0</v>
      </c>
      <c r="K1064" t="s">
        <v>22</v>
      </c>
      <c r="L1064" t="s">
        <v>23</v>
      </c>
    </row>
    <row r="1065" spans="1:12" hidden="1" x14ac:dyDescent="0.2">
      <c r="A1065" t="s">
        <v>190</v>
      </c>
      <c r="B1065" s="2">
        <v>340561089</v>
      </c>
      <c r="C1065" s="2">
        <v>173</v>
      </c>
      <c r="D1065" s="3">
        <v>16855</v>
      </c>
      <c r="E1065" s="3">
        <v>1325</v>
      </c>
      <c r="F1065" s="4">
        <v>53.25</v>
      </c>
      <c r="G1065">
        <v>0</v>
      </c>
      <c r="H1065" s="5">
        <v>0.99</v>
      </c>
      <c r="K1065" t="s">
        <v>22</v>
      </c>
      <c r="L1065" t="s">
        <v>23</v>
      </c>
    </row>
    <row r="1066" spans="1:12" hidden="1" x14ac:dyDescent="0.2">
      <c r="A1066" t="s">
        <v>190</v>
      </c>
      <c r="B1066" s="2">
        <v>340561697</v>
      </c>
      <c r="C1066" s="2">
        <v>277</v>
      </c>
      <c r="D1066" s="3">
        <v>5180</v>
      </c>
      <c r="E1066" s="3">
        <v>1845</v>
      </c>
      <c r="F1066" s="4">
        <v>73.3</v>
      </c>
      <c r="G1066">
        <v>0</v>
      </c>
      <c r="H1066" s="5">
        <v>0.94</v>
      </c>
      <c r="K1066" t="s">
        <v>22</v>
      </c>
      <c r="L1066" t="s">
        <v>23</v>
      </c>
    </row>
    <row r="1067" spans="1:12" hidden="1" x14ac:dyDescent="0.2">
      <c r="A1067" t="s">
        <v>190</v>
      </c>
      <c r="B1067" s="2">
        <v>340563201</v>
      </c>
      <c r="C1067" s="2">
        <v>346</v>
      </c>
      <c r="D1067" s="3">
        <v>48730</v>
      </c>
      <c r="E1067" s="3">
        <v>3790</v>
      </c>
      <c r="F1067" s="4">
        <v>244.15</v>
      </c>
      <c r="G1067">
        <v>0</v>
      </c>
      <c r="H1067" s="5">
        <v>0.99</v>
      </c>
      <c r="K1067" t="s">
        <v>22</v>
      </c>
      <c r="L1067" t="s">
        <v>23</v>
      </c>
    </row>
    <row r="1068" spans="1:12" hidden="1" x14ac:dyDescent="0.2">
      <c r="A1068" t="s">
        <v>190</v>
      </c>
      <c r="B1068" s="2">
        <v>340565080</v>
      </c>
      <c r="C1068" s="2">
        <v>346</v>
      </c>
      <c r="D1068" s="3">
        <v>28705</v>
      </c>
      <c r="E1068" s="3">
        <v>15630</v>
      </c>
      <c r="F1068" s="4">
        <v>102.2</v>
      </c>
      <c r="G1068">
        <v>0</v>
      </c>
      <c r="H1068" s="5">
        <v>0.97</v>
      </c>
      <c r="K1068" t="s">
        <v>22</v>
      </c>
      <c r="L1068" t="s">
        <v>23</v>
      </c>
    </row>
    <row r="1069" spans="1:12" hidden="1" x14ac:dyDescent="0.2">
      <c r="A1069" t="s">
        <v>190</v>
      </c>
      <c r="B1069" s="2">
        <v>340565080</v>
      </c>
      <c r="C1069" s="2">
        <v>346</v>
      </c>
      <c r="D1069" s="3">
        <v>28750</v>
      </c>
      <c r="E1069" s="3">
        <v>5695</v>
      </c>
      <c r="F1069" s="4">
        <v>162.75</v>
      </c>
      <c r="G1069">
        <v>0</v>
      </c>
      <c r="H1069" s="5">
        <v>0.98</v>
      </c>
      <c r="K1069" t="s">
        <v>22</v>
      </c>
      <c r="L1069" t="s">
        <v>23</v>
      </c>
    </row>
    <row r="1070" spans="1:12" hidden="1" x14ac:dyDescent="0.2">
      <c r="A1070" t="s">
        <v>190</v>
      </c>
      <c r="B1070" s="2">
        <v>340566728</v>
      </c>
      <c r="C1070" s="2">
        <v>218</v>
      </c>
      <c r="D1070" s="3">
        <v>19830</v>
      </c>
      <c r="E1070" s="3">
        <v>10595</v>
      </c>
      <c r="F1070" s="4">
        <v>76.75</v>
      </c>
      <c r="G1070">
        <v>0</v>
      </c>
      <c r="H1070" s="5">
        <v>0.95</v>
      </c>
      <c r="K1070" t="s">
        <v>22</v>
      </c>
      <c r="L1070" t="s">
        <v>23</v>
      </c>
    </row>
    <row r="1071" spans="1:12" hidden="1" x14ac:dyDescent="0.2">
      <c r="A1071" t="s">
        <v>190</v>
      </c>
      <c r="B1071" s="2">
        <v>340578612</v>
      </c>
      <c r="C1071" s="2">
        <v>55</v>
      </c>
      <c r="D1071" s="3">
        <v>19486</v>
      </c>
      <c r="E1071" s="3">
        <v>0</v>
      </c>
      <c r="F1071" s="4">
        <v>41.49</v>
      </c>
      <c r="G1071">
        <v>0</v>
      </c>
      <c r="H1071" s="5">
        <v>0</v>
      </c>
      <c r="K1071" t="s">
        <v>22</v>
      </c>
      <c r="L1071" t="s">
        <v>23</v>
      </c>
    </row>
    <row r="1072" spans="1:12" hidden="1" x14ac:dyDescent="0.2">
      <c r="A1072" t="s">
        <v>190</v>
      </c>
      <c r="B1072" s="2">
        <v>345001582</v>
      </c>
      <c r="C1072" s="2">
        <v>44</v>
      </c>
      <c r="D1072" s="3">
        <v>3028</v>
      </c>
      <c r="E1072" s="3">
        <v>0</v>
      </c>
      <c r="F1072" s="4">
        <v>6.13</v>
      </c>
      <c r="G1072">
        <v>0</v>
      </c>
      <c r="H1072" s="5">
        <v>0</v>
      </c>
      <c r="K1072" t="s">
        <v>22</v>
      </c>
      <c r="L1072" t="s">
        <v>23</v>
      </c>
    </row>
    <row r="1073" spans="1:12" hidden="1" x14ac:dyDescent="0.2">
      <c r="A1073" t="s">
        <v>190</v>
      </c>
      <c r="B1073" s="2">
        <v>345024698</v>
      </c>
      <c r="C1073" s="2">
        <v>173</v>
      </c>
      <c r="D1073" s="3">
        <v>16615</v>
      </c>
      <c r="E1073" s="3">
        <v>0</v>
      </c>
      <c r="F1073" s="4">
        <v>86.6</v>
      </c>
      <c r="G1073">
        <v>0</v>
      </c>
      <c r="H1073" s="5">
        <v>0</v>
      </c>
      <c r="K1073" t="s">
        <v>22</v>
      </c>
      <c r="L1073" t="s">
        <v>23</v>
      </c>
    </row>
    <row r="1074" spans="1:12" hidden="1" x14ac:dyDescent="0.2">
      <c r="A1074" t="s">
        <v>190</v>
      </c>
      <c r="B1074" s="2">
        <v>345037032</v>
      </c>
      <c r="C1074" s="2">
        <v>17</v>
      </c>
      <c r="D1074" s="3">
        <v>13634</v>
      </c>
      <c r="E1074" s="3">
        <v>0</v>
      </c>
      <c r="F1074" s="4">
        <v>32.85</v>
      </c>
      <c r="G1074">
        <v>0</v>
      </c>
      <c r="H1074" s="5">
        <v>0</v>
      </c>
      <c r="K1074" t="s">
        <v>22</v>
      </c>
      <c r="L1074" t="s">
        <v>23</v>
      </c>
    </row>
    <row r="1075" spans="1:12" hidden="1" x14ac:dyDescent="0.2">
      <c r="A1075" t="s">
        <v>190</v>
      </c>
      <c r="B1075" s="2">
        <v>345106888</v>
      </c>
      <c r="C1075" s="2">
        <v>55</v>
      </c>
      <c r="D1075" s="3">
        <v>13594</v>
      </c>
      <c r="E1075" s="3">
        <v>0</v>
      </c>
      <c r="F1075" s="4">
        <v>26.66</v>
      </c>
      <c r="G1075">
        <v>0</v>
      </c>
      <c r="H1075" s="5">
        <v>0</v>
      </c>
      <c r="K1075" t="s">
        <v>22</v>
      </c>
      <c r="L1075" t="s">
        <v>23</v>
      </c>
    </row>
    <row r="1076" spans="1:12" hidden="1" x14ac:dyDescent="0.2">
      <c r="A1076" t="s">
        <v>190</v>
      </c>
      <c r="B1076" s="2">
        <v>345221529</v>
      </c>
      <c r="C1076" s="2">
        <v>111</v>
      </c>
      <c r="D1076" s="3">
        <v>9955</v>
      </c>
      <c r="E1076" s="3">
        <v>1165</v>
      </c>
      <c r="F1076" s="4">
        <v>53.1</v>
      </c>
      <c r="G1076">
        <v>0</v>
      </c>
      <c r="H1076" s="5">
        <v>0.99</v>
      </c>
      <c r="K1076" t="s">
        <v>22</v>
      </c>
      <c r="L1076" t="s">
        <v>23</v>
      </c>
    </row>
    <row r="1077" spans="1:12" hidden="1" x14ac:dyDescent="0.2">
      <c r="A1077" t="s">
        <v>190</v>
      </c>
      <c r="B1077" s="2">
        <v>345221556</v>
      </c>
      <c r="C1077" s="2">
        <v>139</v>
      </c>
      <c r="D1077" s="3">
        <v>14925</v>
      </c>
      <c r="E1077" s="3">
        <v>1515</v>
      </c>
      <c r="F1077" s="4">
        <v>100.3</v>
      </c>
      <c r="G1077">
        <v>0</v>
      </c>
      <c r="H1077" s="5">
        <v>0.99</v>
      </c>
      <c r="K1077" t="s">
        <v>22</v>
      </c>
      <c r="L1077" t="s">
        <v>23</v>
      </c>
    </row>
    <row r="1078" spans="1:12" hidden="1" x14ac:dyDescent="0.2">
      <c r="A1078" t="s">
        <v>190</v>
      </c>
      <c r="B1078" s="2">
        <v>345221586</v>
      </c>
      <c r="C1078" s="2">
        <v>436</v>
      </c>
      <c r="D1078" s="3">
        <v>51650</v>
      </c>
      <c r="E1078" s="3">
        <v>9110</v>
      </c>
      <c r="F1078" s="4">
        <v>275.2</v>
      </c>
      <c r="G1078">
        <v>0</v>
      </c>
      <c r="H1078" s="5">
        <v>0.98</v>
      </c>
      <c r="K1078" t="s">
        <v>22</v>
      </c>
      <c r="L1078" t="s">
        <v>23</v>
      </c>
    </row>
    <row r="1079" spans="1:12" hidden="1" x14ac:dyDescent="0.2">
      <c r="A1079" t="s">
        <v>190</v>
      </c>
      <c r="B1079" s="2">
        <v>345239227</v>
      </c>
      <c r="C1079" s="2">
        <v>436</v>
      </c>
      <c r="D1079" s="3">
        <v>18500</v>
      </c>
      <c r="E1079" s="3">
        <v>1130</v>
      </c>
      <c r="F1079" s="4">
        <v>103.4</v>
      </c>
      <c r="G1079">
        <v>0</v>
      </c>
      <c r="H1079" s="5">
        <v>0.99</v>
      </c>
      <c r="K1079" t="s">
        <v>22</v>
      </c>
      <c r="L1079" t="s">
        <v>23</v>
      </c>
    </row>
    <row r="1080" spans="1:12" hidden="1" x14ac:dyDescent="0.2">
      <c r="A1080" t="s">
        <v>190</v>
      </c>
      <c r="B1080" s="2">
        <v>345539370</v>
      </c>
      <c r="C1080" s="2">
        <v>218</v>
      </c>
      <c r="D1080" s="3">
        <v>73370</v>
      </c>
      <c r="E1080" s="3">
        <v>12415</v>
      </c>
      <c r="F1080" s="4">
        <v>173.05</v>
      </c>
      <c r="G1080">
        <v>0</v>
      </c>
      <c r="H1080" s="5">
        <v>0.98</v>
      </c>
      <c r="K1080" t="s">
        <v>22</v>
      </c>
      <c r="L1080" t="s">
        <v>23</v>
      </c>
    </row>
    <row r="1081" spans="1:12" hidden="1" x14ac:dyDescent="0.2">
      <c r="A1081" t="s">
        <v>190</v>
      </c>
      <c r="B1081" s="2">
        <v>345926778</v>
      </c>
      <c r="C1081" s="2">
        <v>346</v>
      </c>
      <c r="D1081" s="3">
        <v>77555</v>
      </c>
      <c r="E1081" s="3">
        <v>9225</v>
      </c>
      <c r="F1081" s="4">
        <v>219.5</v>
      </c>
      <c r="G1081">
        <v>0</v>
      </c>
      <c r="H1081" s="5">
        <v>0.99</v>
      </c>
      <c r="K1081" t="s">
        <v>22</v>
      </c>
      <c r="L1081" t="s">
        <v>23</v>
      </c>
    </row>
    <row r="1082" spans="1:12" hidden="1" x14ac:dyDescent="0.2">
      <c r="A1082" t="s">
        <v>190</v>
      </c>
      <c r="B1082" s="2">
        <v>346544148</v>
      </c>
      <c r="C1082" s="2">
        <v>44</v>
      </c>
      <c r="D1082" s="3">
        <v>14157</v>
      </c>
      <c r="E1082" s="3">
        <v>0</v>
      </c>
      <c r="F1082" s="4">
        <v>33.729999999999997</v>
      </c>
      <c r="G1082">
        <v>0</v>
      </c>
      <c r="H1082" s="5">
        <v>0</v>
      </c>
      <c r="K1082" t="s">
        <v>22</v>
      </c>
      <c r="L1082" t="s">
        <v>23</v>
      </c>
    </row>
    <row r="1083" spans="1:12" hidden="1" x14ac:dyDescent="0.2">
      <c r="A1083" t="s">
        <v>190</v>
      </c>
      <c r="B1083" s="2">
        <v>346598401</v>
      </c>
      <c r="C1083" s="2">
        <v>55</v>
      </c>
      <c r="D1083" s="3">
        <v>27907</v>
      </c>
      <c r="E1083" s="3">
        <v>0</v>
      </c>
      <c r="F1083" s="4">
        <v>36.4</v>
      </c>
      <c r="G1083">
        <v>0</v>
      </c>
      <c r="H1083" s="5">
        <v>0</v>
      </c>
      <c r="K1083" t="s">
        <v>22</v>
      </c>
      <c r="L1083" t="s">
        <v>23</v>
      </c>
    </row>
    <row r="1084" spans="1:12" hidden="1" x14ac:dyDescent="0.2">
      <c r="A1084" t="s">
        <v>190</v>
      </c>
      <c r="B1084" s="2">
        <v>346616657</v>
      </c>
      <c r="C1084" s="2">
        <v>554</v>
      </c>
      <c r="D1084" s="3">
        <v>17720</v>
      </c>
      <c r="E1084" s="3">
        <v>20</v>
      </c>
      <c r="F1084" s="4">
        <v>97.9</v>
      </c>
      <c r="G1084">
        <v>0</v>
      </c>
      <c r="H1084" s="5">
        <v>1</v>
      </c>
      <c r="K1084" t="s">
        <v>22</v>
      </c>
      <c r="L1084" t="s">
        <v>23</v>
      </c>
    </row>
    <row r="1085" spans="1:12" hidden="1" x14ac:dyDescent="0.2">
      <c r="A1085" t="s">
        <v>190</v>
      </c>
      <c r="B1085" s="2">
        <v>346619699</v>
      </c>
      <c r="C1085" s="2">
        <v>277</v>
      </c>
      <c r="D1085" s="3">
        <v>54990</v>
      </c>
      <c r="E1085" s="3">
        <v>9375</v>
      </c>
      <c r="F1085" s="4">
        <v>300.2</v>
      </c>
      <c r="G1085">
        <v>0</v>
      </c>
      <c r="H1085" s="5">
        <v>0.98</v>
      </c>
      <c r="K1085" t="s">
        <v>22</v>
      </c>
      <c r="L1085" t="s">
        <v>23</v>
      </c>
    </row>
    <row r="1086" spans="1:12" hidden="1" x14ac:dyDescent="0.2">
      <c r="A1086" t="s">
        <v>190</v>
      </c>
      <c r="B1086" s="2">
        <v>347011028</v>
      </c>
      <c r="C1086" s="2">
        <v>173</v>
      </c>
      <c r="D1086" s="3">
        <v>42220</v>
      </c>
      <c r="E1086" s="3">
        <v>125</v>
      </c>
      <c r="F1086" s="4">
        <v>197.6</v>
      </c>
      <c r="G1086">
        <v>0</v>
      </c>
      <c r="H1086" s="5">
        <v>1</v>
      </c>
      <c r="K1086" t="s">
        <v>22</v>
      </c>
      <c r="L1086" t="s">
        <v>23</v>
      </c>
    </row>
    <row r="1087" spans="1:12" hidden="1" x14ac:dyDescent="0.2">
      <c r="A1087" t="s">
        <v>190</v>
      </c>
      <c r="B1087" s="2">
        <v>347079898</v>
      </c>
      <c r="C1087" s="2">
        <v>630</v>
      </c>
      <c r="D1087" s="3">
        <v>48460</v>
      </c>
      <c r="E1087" s="3">
        <v>670</v>
      </c>
      <c r="F1087" s="4">
        <v>317.2</v>
      </c>
      <c r="G1087">
        <v>0</v>
      </c>
      <c r="H1087" s="5">
        <v>1</v>
      </c>
      <c r="K1087" t="s">
        <v>22</v>
      </c>
      <c r="L1087" t="s">
        <v>23</v>
      </c>
    </row>
    <row r="1088" spans="1:12" hidden="1" x14ac:dyDescent="0.2">
      <c r="A1088" t="s">
        <v>190</v>
      </c>
      <c r="B1088" s="2">
        <v>347162674</v>
      </c>
      <c r="C1088" s="2">
        <v>111</v>
      </c>
      <c r="D1088" s="3">
        <v>7350</v>
      </c>
      <c r="E1088" s="3">
        <v>1130</v>
      </c>
      <c r="F1088" s="4">
        <v>52.45</v>
      </c>
      <c r="G1088">
        <v>0</v>
      </c>
      <c r="H1088" s="5">
        <v>0.98</v>
      </c>
      <c r="K1088" t="s">
        <v>22</v>
      </c>
      <c r="L1088" t="s">
        <v>23</v>
      </c>
    </row>
    <row r="1089" spans="1:12" hidden="1" x14ac:dyDescent="0.2">
      <c r="A1089" t="s">
        <v>190</v>
      </c>
      <c r="B1089" s="2">
        <v>347366538</v>
      </c>
      <c r="C1089" s="2">
        <v>69</v>
      </c>
      <c r="D1089" s="3">
        <v>5375</v>
      </c>
      <c r="E1089" s="3">
        <v>0</v>
      </c>
      <c r="F1089" s="4">
        <v>26.75</v>
      </c>
      <c r="G1089">
        <v>0</v>
      </c>
      <c r="H1089" s="5">
        <v>0</v>
      </c>
      <c r="K1089" t="s">
        <v>22</v>
      </c>
      <c r="L1089" t="s">
        <v>23</v>
      </c>
    </row>
    <row r="1090" spans="1:12" hidden="1" x14ac:dyDescent="0.2">
      <c r="A1090" t="s">
        <v>190</v>
      </c>
      <c r="B1090" s="2">
        <v>347373905</v>
      </c>
      <c r="C1090" s="2">
        <v>277</v>
      </c>
      <c r="D1090" s="3">
        <v>30320</v>
      </c>
      <c r="E1090" s="3">
        <v>28</v>
      </c>
      <c r="F1090" s="4">
        <v>93.92</v>
      </c>
      <c r="G1090">
        <v>0</v>
      </c>
      <c r="H1090" s="5">
        <v>1</v>
      </c>
      <c r="K1090" t="s">
        <v>22</v>
      </c>
      <c r="L1090" t="s">
        <v>23</v>
      </c>
    </row>
    <row r="1091" spans="1:12" hidden="1" x14ac:dyDescent="0.2">
      <c r="A1091" t="s">
        <v>190</v>
      </c>
      <c r="B1091" s="2">
        <v>347494353</v>
      </c>
      <c r="C1091" s="2">
        <v>218</v>
      </c>
      <c r="D1091" s="3">
        <v>39440</v>
      </c>
      <c r="E1091" s="3">
        <v>0</v>
      </c>
      <c r="F1091" s="4">
        <v>146.44999999999999</v>
      </c>
      <c r="G1091">
        <v>0</v>
      </c>
      <c r="H1091" s="5">
        <v>1</v>
      </c>
      <c r="K1091" t="s">
        <v>22</v>
      </c>
      <c r="L1091" t="s">
        <v>23</v>
      </c>
    </row>
    <row r="1092" spans="1:12" hidden="1" x14ac:dyDescent="0.2">
      <c r="A1092" t="s">
        <v>190</v>
      </c>
      <c r="B1092" s="2">
        <v>347787661</v>
      </c>
      <c r="C1092" s="2">
        <v>346</v>
      </c>
      <c r="D1092" s="3">
        <v>29035</v>
      </c>
      <c r="E1092" s="3">
        <v>5</v>
      </c>
      <c r="F1092" s="4">
        <v>130.1</v>
      </c>
      <c r="G1092">
        <v>0</v>
      </c>
      <c r="H1092" s="5">
        <v>1</v>
      </c>
      <c r="K1092" t="s">
        <v>22</v>
      </c>
      <c r="L1092" t="s">
        <v>23</v>
      </c>
    </row>
    <row r="1093" spans="1:12" hidden="1" x14ac:dyDescent="0.2">
      <c r="A1093" t="s">
        <v>190</v>
      </c>
      <c r="B1093" s="2">
        <v>347966478</v>
      </c>
      <c r="C1093" s="2">
        <v>55</v>
      </c>
      <c r="D1093" s="3">
        <v>12858</v>
      </c>
      <c r="E1093" s="3">
        <v>0</v>
      </c>
      <c r="F1093" s="4">
        <v>23.28</v>
      </c>
      <c r="G1093">
        <v>0</v>
      </c>
      <c r="H1093" s="5">
        <v>0</v>
      </c>
      <c r="K1093" t="s">
        <v>22</v>
      </c>
      <c r="L1093" t="s">
        <v>23</v>
      </c>
    </row>
    <row r="1094" spans="1:12" hidden="1" x14ac:dyDescent="0.2">
      <c r="A1094" t="s">
        <v>191</v>
      </c>
      <c r="B1094" s="2">
        <v>340197812</v>
      </c>
      <c r="C1094" s="2">
        <v>173</v>
      </c>
      <c r="D1094" s="3">
        <v>43565</v>
      </c>
      <c r="E1094" s="3">
        <v>9750</v>
      </c>
      <c r="F1094" s="4">
        <v>91.7</v>
      </c>
      <c r="G1094">
        <v>0</v>
      </c>
      <c r="H1094" s="5">
        <v>0.99</v>
      </c>
      <c r="I1094" t="s">
        <v>26</v>
      </c>
      <c r="J1094" t="s">
        <v>27</v>
      </c>
      <c r="K1094" t="s">
        <v>22</v>
      </c>
      <c r="L1094" t="s">
        <v>23</v>
      </c>
    </row>
    <row r="1095" spans="1:12" hidden="1" x14ac:dyDescent="0.2">
      <c r="A1095" t="s">
        <v>191</v>
      </c>
      <c r="B1095" s="2">
        <v>340233501</v>
      </c>
      <c r="C1095" s="2">
        <v>111</v>
      </c>
      <c r="D1095" s="3">
        <v>13835</v>
      </c>
      <c r="E1095" s="3">
        <v>2380</v>
      </c>
      <c r="F1095" s="4">
        <v>54.8</v>
      </c>
      <c r="G1095">
        <v>0</v>
      </c>
      <c r="H1095" s="5">
        <v>0.98</v>
      </c>
      <c r="K1095" t="s">
        <v>22</v>
      </c>
      <c r="L1095" t="s">
        <v>23</v>
      </c>
    </row>
    <row r="1096" spans="1:12" hidden="1" x14ac:dyDescent="0.2">
      <c r="A1096" t="s">
        <v>191</v>
      </c>
      <c r="B1096" s="2">
        <v>340235779</v>
      </c>
      <c r="C1096" s="2">
        <v>44</v>
      </c>
      <c r="D1096" s="3">
        <v>28626</v>
      </c>
      <c r="E1096" s="3">
        <v>0</v>
      </c>
      <c r="F1096" s="4">
        <v>15.1</v>
      </c>
      <c r="G1096">
        <v>0</v>
      </c>
      <c r="H1096" s="5">
        <v>0</v>
      </c>
      <c r="K1096" t="s">
        <v>22</v>
      </c>
      <c r="L1096" t="s">
        <v>23</v>
      </c>
    </row>
    <row r="1097" spans="1:12" hidden="1" x14ac:dyDescent="0.2">
      <c r="A1097" t="s">
        <v>191</v>
      </c>
      <c r="B1097" s="2">
        <v>340236916</v>
      </c>
      <c r="C1097" s="2">
        <v>17</v>
      </c>
      <c r="D1097" s="3">
        <v>8261</v>
      </c>
      <c r="E1097" s="3">
        <v>0</v>
      </c>
      <c r="F1097" s="4">
        <v>25.43</v>
      </c>
      <c r="G1097">
        <v>0</v>
      </c>
      <c r="H1097" s="5">
        <v>0</v>
      </c>
      <c r="K1097" t="s">
        <v>22</v>
      </c>
      <c r="L1097" t="s">
        <v>23</v>
      </c>
    </row>
    <row r="1098" spans="1:12" hidden="1" x14ac:dyDescent="0.2">
      <c r="A1098" t="s">
        <v>191</v>
      </c>
      <c r="B1098" s="2">
        <v>340249597</v>
      </c>
      <c r="C1098" s="2">
        <v>44</v>
      </c>
      <c r="D1098" s="3">
        <v>16568</v>
      </c>
      <c r="E1098" s="3">
        <v>0</v>
      </c>
      <c r="F1098" s="4">
        <v>46.73</v>
      </c>
      <c r="G1098">
        <v>0</v>
      </c>
      <c r="H1098" s="5">
        <v>0</v>
      </c>
      <c r="K1098" t="s">
        <v>22</v>
      </c>
      <c r="L1098" t="s">
        <v>23</v>
      </c>
    </row>
    <row r="1099" spans="1:12" hidden="1" x14ac:dyDescent="0.2">
      <c r="A1099" t="s">
        <v>191</v>
      </c>
      <c r="B1099" s="2">
        <v>340290671</v>
      </c>
      <c r="C1099" s="2">
        <v>630</v>
      </c>
      <c r="D1099" s="3">
        <v>52490</v>
      </c>
      <c r="E1099" s="3">
        <v>280</v>
      </c>
      <c r="F1099" s="4">
        <v>322.5</v>
      </c>
      <c r="G1099">
        <v>0</v>
      </c>
      <c r="H1099" s="5">
        <v>1</v>
      </c>
      <c r="K1099" t="s">
        <v>22</v>
      </c>
      <c r="L1099" t="s">
        <v>23</v>
      </c>
    </row>
    <row r="1100" spans="1:12" hidden="1" x14ac:dyDescent="0.2">
      <c r="A1100" t="s">
        <v>191</v>
      </c>
      <c r="B1100" s="2">
        <v>340297458</v>
      </c>
      <c r="C1100" s="2">
        <v>173</v>
      </c>
      <c r="D1100" s="3">
        <v>63790</v>
      </c>
      <c r="E1100" s="3">
        <v>12400</v>
      </c>
      <c r="F1100" s="4">
        <v>142.4</v>
      </c>
      <c r="G1100">
        <v>0</v>
      </c>
      <c r="H1100" s="5">
        <v>0.98</v>
      </c>
      <c r="K1100" t="s">
        <v>22</v>
      </c>
      <c r="L1100" t="s">
        <v>23</v>
      </c>
    </row>
    <row r="1101" spans="1:12" hidden="1" x14ac:dyDescent="0.2">
      <c r="A1101" t="s">
        <v>191</v>
      </c>
      <c r="B1101" s="2">
        <v>340300298</v>
      </c>
      <c r="C1101" s="2">
        <v>630</v>
      </c>
      <c r="D1101" s="3">
        <v>24030</v>
      </c>
      <c r="E1101" s="3">
        <v>2760</v>
      </c>
      <c r="F1101" s="4">
        <v>285.10000000000002</v>
      </c>
      <c r="G1101">
        <v>0</v>
      </c>
      <c r="H1101" s="5">
        <v>0.99</v>
      </c>
      <c r="K1101" t="s">
        <v>22</v>
      </c>
      <c r="L1101" t="s">
        <v>23</v>
      </c>
    </row>
    <row r="1102" spans="1:12" hidden="1" x14ac:dyDescent="0.2">
      <c r="A1102" t="s">
        <v>191</v>
      </c>
      <c r="B1102" s="2">
        <v>340400969</v>
      </c>
      <c r="C1102" s="2">
        <v>173</v>
      </c>
      <c r="D1102" s="3">
        <v>21235</v>
      </c>
      <c r="E1102" s="3">
        <v>6765</v>
      </c>
      <c r="F1102" s="4">
        <v>116.55</v>
      </c>
      <c r="G1102">
        <v>0</v>
      </c>
      <c r="H1102" s="5">
        <v>0.95</v>
      </c>
      <c r="K1102" t="s">
        <v>22</v>
      </c>
      <c r="L1102" t="s">
        <v>23</v>
      </c>
    </row>
    <row r="1103" spans="1:12" hidden="1" x14ac:dyDescent="0.2">
      <c r="A1103" t="s">
        <v>191</v>
      </c>
      <c r="B1103" s="2">
        <v>340423200</v>
      </c>
      <c r="C1103" s="2">
        <v>111</v>
      </c>
      <c r="D1103" s="3">
        <v>2958</v>
      </c>
      <c r="E1103" s="3">
        <v>358</v>
      </c>
      <c r="F1103" s="4">
        <v>22.6</v>
      </c>
      <c r="G1103">
        <v>0</v>
      </c>
      <c r="H1103" s="5">
        <v>0.99</v>
      </c>
      <c r="K1103" t="s">
        <v>22</v>
      </c>
      <c r="L1103" t="s">
        <v>23</v>
      </c>
    </row>
    <row r="1104" spans="1:12" hidden="1" x14ac:dyDescent="0.2">
      <c r="A1104" t="s">
        <v>191</v>
      </c>
      <c r="B1104" s="2">
        <v>340449381</v>
      </c>
      <c r="C1104" s="2">
        <v>55</v>
      </c>
      <c r="D1104" s="3">
        <v>39296</v>
      </c>
      <c r="E1104" s="3">
        <v>0</v>
      </c>
      <c r="F1104" s="4">
        <v>49.9</v>
      </c>
      <c r="G1104">
        <v>0</v>
      </c>
      <c r="H1104" s="5">
        <v>0</v>
      </c>
      <c r="K1104" t="s">
        <v>22</v>
      </c>
      <c r="L1104" t="s">
        <v>23</v>
      </c>
    </row>
    <row r="1105" spans="1:12" hidden="1" x14ac:dyDescent="0.2">
      <c r="A1105" t="s">
        <v>191</v>
      </c>
      <c r="B1105" s="2">
        <v>340453512</v>
      </c>
      <c r="C1105" s="2">
        <v>139</v>
      </c>
      <c r="D1105" s="3">
        <v>27024</v>
      </c>
      <c r="E1105" s="3">
        <v>4282</v>
      </c>
      <c r="F1105" s="4">
        <v>158.78</v>
      </c>
      <c r="G1105">
        <v>0</v>
      </c>
      <c r="H1105" s="5">
        <v>0.98</v>
      </c>
      <c r="K1105" t="s">
        <v>22</v>
      </c>
      <c r="L1105" t="s">
        <v>23</v>
      </c>
    </row>
    <row r="1106" spans="1:12" hidden="1" x14ac:dyDescent="0.2">
      <c r="A1106" t="s">
        <v>191</v>
      </c>
      <c r="B1106" s="2">
        <v>340454036</v>
      </c>
      <c r="C1106" s="2">
        <v>218</v>
      </c>
      <c r="D1106" s="3">
        <v>63810</v>
      </c>
      <c r="E1106" s="3">
        <v>26750</v>
      </c>
      <c r="F1106" s="4">
        <v>131.25</v>
      </c>
      <c r="G1106">
        <v>0</v>
      </c>
      <c r="H1106" s="5">
        <v>0.92</v>
      </c>
      <c r="K1106" t="s">
        <v>22</v>
      </c>
      <c r="L1106" t="s">
        <v>23</v>
      </c>
    </row>
    <row r="1107" spans="1:12" hidden="1" x14ac:dyDescent="0.2">
      <c r="A1107" t="s">
        <v>191</v>
      </c>
      <c r="B1107" s="2">
        <v>340454987</v>
      </c>
      <c r="C1107" s="2">
        <v>111</v>
      </c>
      <c r="D1107" s="3">
        <v>6030</v>
      </c>
      <c r="E1107" s="3">
        <v>48</v>
      </c>
      <c r="F1107" s="4">
        <v>81.760000000000005</v>
      </c>
      <c r="G1107">
        <v>0</v>
      </c>
      <c r="H1107" s="5">
        <v>1</v>
      </c>
      <c r="K1107" t="s">
        <v>22</v>
      </c>
      <c r="L1107" t="s">
        <v>23</v>
      </c>
    </row>
    <row r="1108" spans="1:12" hidden="1" x14ac:dyDescent="0.2">
      <c r="A1108" t="s">
        <v>191</v>
      </c>
      <c r="B1108" s="2">
        <v>340470725</v>
      </c>
      <c r="C1108" s="2">
        <v>44</v>
      </c>
      <c r="D1108" s="3">
        <v>11212</v>
      </c>
      <c r="E1108" s="3">
        <v>0</v>
      </c>
      <c r="F1108" s="4">
        <v>27.02</v>
      </c>
      <c r="G1108">
        <v>0</v>
      </c>
      <c r="H1108" s="5">
        <v>0</v>
      </c>
      <c r="K1108" t="s">
        <v>22</v>
      </c>
      <c r="L1108" t="s">
        <v>23</v>
      </c>
    </row>
    <row r="1109" spans="1:12" hidden="1" x14ac:dyDescent="0.2">
      <c r="A1109" t="s">
        <v>191</v>
      </c>
      <c r="B1109" s="2">
        <v>340476435</v>
      </c>
      <c r="C1109" s="2">
        <v>55</v>
      </c>
      <c r="D1109" s="3">
        <v>11077</v>
      </c>
      <c r="E1109" s="3">
        <v>0</v>
      </c>
      <c r="F1109" s="4">
        <v>28.04</v>
      </c>
      <c r="G1109">
        <v>0</v>
      </c>
      <c r="H1109" s="5">
        <v>0</v>
      </c>
      <c r="K1109" t="s">
        <v>22</v>
      </c>
      <c r="L1109" t="s">
        <v>23</v>
      </c>
    </row>
    <row r="1110" spans="1:12" hidden="1" x14ac:dyDescent="0.2">
      <c r="A1110" t="s">
        <v>191</v>
      </c>
      <c r="B1110" s="2">
        <v>340477773</v>
      </c>
      <c r="C1110" s="2">
        <v>87</v>
      </c>
      <c r="D1110" s="3">
        <v>11845</v>
      </c>
      <c r="E1110" s="3">
        <v>140</v>
      </c>
      <c r="F1110" s="4">
        <v>38.15</v>
      </c>
      <c r="G1110">
        <v>0</v>
      </c>
      <c r="H1110" s="5">
        <v>1</v>
      </c>
      <c r="K1110" t="s">
        <v>22</v>
      </c>
      <c r="L1110" t="s">
        <v>23</v>
      </c>
    </row>
    <row r="1111" spans="1:12" hidden="1" x14ac:dyDescent="0.2">
      <c r="A1111" t="s">
        <v>191</v>
      </c>
      <c r="B1111" s="2">
        <v>340478671</v>
      </c>
      <c r="C1111" s="2">
        <v>28</v>
      </c>
      <c r="D1111" s="3">
        <v>7219</v>
      </c>
      <c r="E1111" s="3">
        <v>0</v>
      </c>
      <c r="F1111" s="4">
        <v>24.95</v>
      </c>
      <c r="G1111">
        <v>0</v>
      </c>
      <c r="H1111" s="5">
        <v>0</v>
      </c>
      <c r="K1111" t="s">
        <v>22</v>
      </c>
      <c r="L1111" t="s">
        <v>23</v>
      </c>
    </row>
    <row r="1112" spans="1:12" hidden="1" x14ac:dyDescent="0.2">
      <c r="A1112" t="s">
        <v>191</v>
      </c>
      <c r="B1112" s="2">
        <v>340478996</v>
      </c>
      <c r="C1112" s="2">
        <v>55</v>
      </c>
      <c r="D1112" s="3">
        <v>21278</v>
      </c>
      <c r="E1112" s="3">
        <v>0</v>
      </c>
      <c r="F1112" s="4">
        <v>9.0500000000000007</v>
      </c>
      <c r="G1112">
        <v>0</v>
      </c>
      <c r="H1112" s="5">
        <v>0</v>
      </c>
      <c r="K1112" t="s">
        <v>22</v>
      </c>
      <c r="L1112" t="s">
        <v>23</v>
      </c>
    </row>
    <row r="1113" spans="1:12" hidden="1" x14ac:dyDescent="0.2">
      <c r="A1113" t="s">
        <v>191</v>
      </c>
      <c r="B1113" s="2">
        <v>340478996</v>
      </c>
      <c r="C1113" s="2">
        <v>44</v>
      </c>
      <c r="D1113" s="3">
        <v>21278</v>
      </c>
      <c r="E1113" s="3">
        <v>0</v>
      </c>
      <c r="F1113" s="4">
        <v>9.0500000000000007</v>
      </c>
      <c r="G1113">
        <v>0</v>
      </c>
      <c r="H1113" s="5">
        <v>0</v>
      </c>
      <c r="K1113" t="s">
        <v>22</v>
      </c>
      <c r="L1113" t="s">
        <v>23</v>
      </c>
    </row>
    <row r="1114" spans="1:12" hidden="1" x14ac:dyDescent="0.2">
      <c r="A1114" t="s">
        <v>191</v>
      </c>
      <c r="B1114" s="2">
        <v>340481069</v>
      </c>
      <c r="C1114" s="2">
        <v>28</v>
      </c>
      <c r="D1114" s="3">
        <v>11092</v>
      </c>
      <c r="E1114" s="3">
        <v>0</v>
      </c>
      <c r="F1114" s="4">
        <v>27.76</v>
      </c>
      <c r="G1114">
        <v>0</v>
      </c>
      <c r="H1114" s="5">
        <v>0</v>
      </c>
      <c r="K1114" t="s">
        <v>22</v>
      </c>
      <c r="L1114" t="s">
        <v>23</v>
      </c>
    </row>
    <row r="1115" spans="1:12" hidden="1" x14ac:dyDescent="0.2">
      <c r="A1115" t="s">
        <v>191</v>
      </c>
      <c r="B1115" s="2">
        <v>340481145</v>
      </c>
      <c r="C1115" s="2">
        <v>111</v>
      </c>
      <c r="D1115" s="3">
        <v>52282</v>
      </c>
      <c r="E1115" s="3">
        <v>9222</v>
      </c>
      <c r="F1115" s="4">
        <v>156.41999999999999</v>
      </c>
      <c r="G1115">
        <v>0</v>
      </c>
      <c r="H1115" s="5">
        <v>0.98</v>
      </c>
      <c r="K1115" t="s">
        <v>22</v>
      </c>
      <c r="L1115" t="s">
        <v>23</v>
      </c>
    </row>
    <row r="1116" spans="1:12" hidden="1" x14ac:dyDescent="0.2">
      <c r="A1116" t="s">
        <v>191</v>
      </c>
      <c r="B1116" s="2">
        <v>340481145</v>
      </c>
      <c r="C1116" s="2">
        <v>111</v>
      </c>
      <c r="D1116" s="3">
        <v>52282</v>
      </c>
      <c r="E1116" s="3">
        <v>9222</v>
      </c>
      <c r="F1116" s="4">
        <v>156.41999999999999</v>
      </c>
      <c r="G1116">
        <v>0</v>
      </c>
      <c r="H1116" s="5">
        <v>0.98</v>
      </c>
      <c r="K1116" t="s">
        <v>22</v>
      </c>
      <c r="L1116" t="s">
        <v>23</v>
      </c>
    </row>
    <row r="1117" spans="1:12" hidden="1" x14ac:dyDescent="0.2">
      <c r="A1117" t="s">
        <v>191</v>
      </c>
      <c r="B1117" s="2">
        <v>340481145</v>
      </c>
      <c r="C1117" s="2">
        <v>139</v>
      </c>
      <c r="D1117" s="3">
        <v>52282</v>
      </c>
      <c r="E1117" s="3">
        <v>9222</v>
      </c>
      <c r="F1117" s="4">
        <v>156.41999999999999</v>
      </c>
      <c r="G1117">
        <v>0</v>
      </c>
      <c r="H1117" s="5">
        <v>0.98</v>
      </c>
      <c r="K1117" t="s">
        <v>22</v>
      </c>
      <c r="L1117" t="s">
        <v>23</v>
      </c>
    </row>
    <row r="1118" spans="1:12" hidden="1" x14ac:dyDescent="0.2">
      <c r="A1118" t="s">
        <v>191</v>
      </c>
      <c r="B1118" s="2">
        <v>340485073</v>
      </c>
      <c r="C1118" s="2">
        <v>346</v>
      </c>
      <c r="D1118" s="3">
        <v>26525</v>
      </c>
      <c r="E1118" s="3">
        <v>8100</v>
      </c>
      <c r="F1118" s="4">
        <v>218.4</v>
      </c>
      <c r="G1118">
        <v>0</v>
      </c>
      <c r="H1118" s="5">
        <v>0.95</v>
      </c>
      <c r="K1118" t="s">
        <v>22</v>
      </c>
      <c r="L1118" t="s">
        <v>23</v>
      </c>
    </row>
    <row r="1119" spans="1:12" hidden="1" x14ac:dyDescent="0.2">
      <c r="A1119" t="s">
        <v>191</v>
      </c>
      <c r="B1119" s="2">
        <v>340485116</v>
      </c>
      <c r="C1119" s="2">
        <v>218</v>
      </c>
      <c r="D1119" s="3">
        <v>8148</v>
      </c>
      <c r="E1119" s="3">
        <v>2552</v>
      </c>
      <c r="F1119" s="4">
        <v>79.36</v>
      </c>
      <c r="G1119">
        <v>0</v>
      </c>
      <c r="H1119" s="5">
        <v>0.95</v>
      </c>
      <c r="K1119" t="s">
        <v>22</v>
      </c>
      <c r="L1119" t="s">
        <v>23</v>
      </c>
    </row>
    <row r="1120" spans="1:12" hidden="1" x14ac:dyDescent="0.2">
      <c r="A1120" t="s">
        <v>191</v>
      </c>
      <c r="B1120" s="2">
        <v>340488855</v>
      </c>
      <c r="C1120" s="2">
        <v>218</v>
      </c>
      <c r="D1120" s="3">
        <v>46092</v>
      </c>
      <c r="E1120" s="3">
        <v>4508</v>
      </c>
      <c r="F1120" s="4">
        <v>244.24</v>
      </c>
      <c r="G1120">
        <v>0</v>
      </c>
      <c r="H1120" s="5">
        <v>0.99</v>
      </c>
      <c r="K1120" t="s">
        <v>22</v>
      </c>
      <c r="L1120" t="s">
        <v>23</v>
      </c>
    </row>
    <row r="1121" spans="1:12" hidden="1" x14ac:dyDescent="0.2">
      <c r="A1121" t="s">
        <v>191</v>
      </c>
      <c r="B1121" s="2">
        <v>340489118</v>
      </c>
      <c r="C1121" s="2">
        <v>173</v>
      </c>
      <c r="D1121" s="3">
        <v>33065</v>
      </c>
      <c r="E1121" s="3">
        <v>14095</v>
      </c>
      <c r="F1121" s="4">
        <v>94.45</v>
      </c>
      <c r="G1121">
        <v>0</v>
      </c>
      <c r="H1121" s="5">
        <v>0.92</v>
      </c>
      <c r="K1121" t="s">
        <v>22</v>
      </c>
      <c r="L1121" t="s">
        <v>23</v>
      </c>
    </row>
    <row r="1122" spans="1:12" hidden="1" x14ac:dyDescent="0.2">
      <c r="A1122" t="s">
        <v>191</v>
      </c>
      <c r="B1122" s="2">
        <v>340492491</v>
      </c>
      <c r="C1122" s="2">
        <v>44</v>
      </c>
      <c r="D1122" s="3">
        <v>11805</v>
      </c>
      <c r="E1122" s="3">
        <v>0</v>
      </c>
      <c r="F1122" s="4">
        <v>56.77</v>
      </c>
      <c r="G1122">
        <v>0</v>
      </c>
      <c r="H1122" s="5">
        <v>0</v>
      </c>
      <c r="K1122" t="s">
        <v>22</v>
      </c>
      <c r="L1122" t="s">
        <v>23</v>
      </c>
    </row>
    <row r="1123" spans="1:12" hidden="1" x14ac:dyDescent="0.2">
      <c r="A1123" t="s">
        <v>191</v>
      </c>
      <c r="B1123" s="2">
        <v>340493399</v>
      </c>
      <c r="C1123" s="2">
        <v>173</v>
      </c>
      <c r="D1123" s="3">
        <v>4924</v>
      </c>
      <c r="E1123" s="3">
        <v>1348</v>
      </c>
      <c r="F1123" s="4">
        <v>45.2</v>
      </c>
      <c r="G1123">
        <v>0</v>
      </c>
      <c r="H1123" s="5">
        <v>0.96</v>
      </c>
      <c r="K1123" t="s">
        <v>22</v>
      </c>
      <c r="L1123" t="s">
        <v>23</v>
      </c>
    </row>
    <row r="1124" spans="1:12" hidden="1" x14ac:dyDescent="0.2">
      <c r="A1124" t="s">
        <v>191</v>
      </c>
      <c r="B1124" s="2">
        <v>340494917</v>
      </c>
      <c r="C1124" s="2">
        <v>87</v>
      </c>
      <c r="D1124" s="3">
        <v>9945</v>
      </c>
      <c r="E1124" s="3">
        <v>2135</v>
      </c>
      <c r="F1124" s="4">
        <v>23.8</v>
      </c>
      <c r="G1124">
        <v>0</v>
      </c>
      <c r="H1124" s="5">
        <v>0.97</v>
      </c>
      <c r="K1124" t="s">
        <v>22</v>
      </c>
      <c r="L1124" t="s">
        <v>23</v>
      </c>
    </row>
    <row r="1125" spans="1:12" hidden="1" x14ac:dyDescent="0.2">
      <c r="A1125" t="s">
        <v>191</v>
      </c>
      <c r="B1125" s="2">
        <v>340495337</v>
      </c>
      <c r="C1125" s="2">
        <v>87</v>
      </c>
      <c r="D1125" s="3">
        <v>13785</v>
      </c>
      <c r="E1125" s="3">
        <v>2550</v>
      </c>
      <c r="F1125" s="4">
        <v>31.15</v>
      </c>
      <c r="G1125">
        <v>0</v>
      </c>
      <c r="H1125" s="5">
        <v>0.98</v>
      </c>
      <c r="K1125" t="s">
        <v>22</v>
      </c>
      <c r="L1125" t="s">
        <v>23</v>
      </c>
    </row>
    <row r="1126" spans="1:12" hidden="1" x14ac:dyDescent="0.2">
      <c r="A1126" t="s">
        <v>191</v>
      </c>
      <c r="B1126" s="2">
        <v>340498825</v>
      </c>
      <c r="C1126" s="2">
        <v>630</v>
      </c>
      <c r="D1126" s="3">
        <v>108750</v>
      </c>
      <c r="E1126" s="3">
        <v>3950</v>
      </c>
      <c r="F1126" s="4">
        <v>406.9</v>
      </c>
      <c r="G1126">
        <v>0</v>
      </c>
      <c r="H1126" s="5">
        <v>0.99</v>
      </c>
      <c r="K1126" t="s">
        <v>22</v>
      </c>
      <c r="L1126" t="s">
        <v>23</v>
      </c>
    </row>
    <row r="1127" spans="1:12" hidden="1" x14ac:dyDescent="0.2">
      <c r="A1127" t="s">
        <v>191</v>
      </c>
      <c r="B1127" s="2">
        <v>340502274</v>
      </c>
      <c r="C1127" s="2">
        <v>218</v>
      </c>
      <c r="D1127" s="3">
        <v>28029</v>
      </c>
      <c r="E1127" s="3">
        <v>7995</v>
      </c>
      <c r="F1127" s="4">
        <v>134.52000000000001</v>
      </c>
      <c r="G1127">
        <v>0</v>
      </c>
      <c r="H1127" s="5">
        <v>0.96</v>
      </c>
      <c r="K1127" t="s">
        <v>22</v>
      </c>
      <c r="L1127" t="s">
        <v>23</v>
      </c>
    </row>
    <row r="1128" spans="1:12" hidden="1" x14ac:dyDescent="0.2">
      <c r="A1128" t="s">
        <v>191</v>
      </c>
      <c r="B1128" s="2">
        <v>340503711</v>
      </c>
      <c r="C1128" s="2">
        <v>111</v>
      </c>
      <c r="D1128" s="3">
        <v>53724</v>
      </c>
      <c r="E1128" s="3">
        <v>4892</v>
      </c>
      <c r="F1128" s="4">
        <v>238.24</v>
      </c>
      <c r="G1128">
        <v>0</v>
      </c>
      <c r="H1128" s="5">
        <v>0.99</v>
      </c>
      <c r="K1128" t="s">
        <v>22</v>
      </c>
      <c r="L1128" t="s">
        <v>23</v>
      </c>
    </row>
    <row r="1129" spans="1:12" hidden="1" x14ac:dyDescent="0.2">
      <c r="A1129" t="s">
        <v>191</v>
      </c>
      <c r="B1129" s="2">
        <v>340504270</v>
      </c>
      <c r="C1129" s="2">
        <v>69</v>
      </c>
      <c r="D1129" s="3">
        <v>13509</v>
      </c>
      <c r="E1129" s="3">
        <v>0</v>
      </c>
      <c r="F1129" s="4">
        <v>31.68</v>
      </c>
      <c r="G1129">
        <v>0</v>
      </c>
      <c r="H1129" s="5">
        <v>0</v>
      </c>
      <c r="K1129" t="s">
        <v>22</v>
      </c>
      <c r="L1129" t="s">
        <v>23</v>
      </c>
    </row>
    <row r="1130" spans="1:12" hidden="1" x14ac:dyDescent="0.2">
      <c r="A1130" t="s">
        <v>191</v>
      </c>
      <c r="B1130" s="2">
        <v>340504273</v>
      </c>
      <c r="C1130" s="2">
        <v>69</v>
      </c>
      <c r="D1130" s="3">
        <v>13794</v>
      </c>
      <c r="E1130" s="3">
        <v>0</v>
      </c>
      <c r="F1130" s="4">
        <v>32.049999999999997</v>
      </c>
      <c r="G1130">
        <v>0</v>
      </c>
      <c r="H1130" s="5">
        <v>0</v>
      </c>
      <c r="K1130" t="s">
        <v>22</v>
      </c>
      <c r="L1130" t="s">
        <v>23</v>
      </c>
    </row>
    <row r="1131" spans="1:12" hidden="1" x14ac:dyDescent="0.2">
      <c r="A1131" t="s">
        <v>191</v>
      </c>
      <c r="B1131" s="2">
        <v>340505076</v>
      </c>
      <c r="C1131" s="2">
        <v>28</v>
      </c>
      <c r="D1131" s="3">
        <v>4423</v>
      </c>
      <c r="E1131" s="3">
        <v>0</v>
      </c>
      <c r="F1131" s="4">
        <v>10.74</v>
      </c>
      <c r="G1131">
        <v>0</v>
      </c>
      <c r="H1131" s="5">
        <v>0</v>
      </c>
      <c r="K1131" t="s">
        <v>22</v>
      </c>
      <c r="L1131" t="s">
        <v>23</v>
      </c>
    </row>
    <row r="1132" spans="1:12" hidden="1" x14ac:dyDescent="0.2">
      <c r="A1132" t="s">
        <v>191</v>
      </c>
      <c r="B1132" s="2">
        <v>340512592</v>
      </c>
      <c r="C1132" s="2">
        <v>9</v>
      </c>
      <c r="D1132" s="3">
        <v>1282</v>
      </c>
      <c r="E1132" s="3">
        <v>0</v>
      </c>
      <c r="F1132" s="4">
        <v>1</v>
      </c>
      <c r="G1132">
        <v>0</v>
      </c>
      <c r="H1132" s="5">
        <v>0</v>
      </c>
      <c r="K1132" t="s">
        <v>22</v>
      </c>
      <c r="L1132" t="s">
        <v>23</v>
      </c>
    </row>
    <row r="1133" spans="1:12" hidden="1" x14ac:dyDescent="0.2">
      <c r="A1133" t="s">
        <v>191</v>
      </c>
      <c r="B1133" s="2">
        <v>340517521</v>
      </c>
      <c r="C1133" s="2">
        <v>87</v>
      </c>
      <c r="D1133" s="3">
        <v>9240</v>
      </c>
      <c r="E1133" s="3">
        <v>2435</v>
      </c>
      <c r="F1133" s="4">
        <v>34.5</v>
      </c>
      <c r="G1133">
        <v>0</v>
      </c>
      <c r="H1133" s="5">
        <v>0.96</v>
      </c>
      <c r="K1133" t="s">
        <v>22</v>
      </c>
      <c r="L1133" t="s">
        <v>23</v>
      </c>
    </row>
    <row r="1134" spans="1:12" hidden="1" x14ac:dyDescent="0.2">
      <c r="A1134" t="s">
        <v>191</v>
      </c>
      <c r="B1134" s="2">
        <v>340517813</v>
      </c>
      <c r="C1134" s="2">
        <v>630</v>
      </c>
      <c r="D1134" s="3">
        <v>53630</v>
      </c>
      <c r="E1134" s="3">
        <v>9790</v>
      </c>
      <c r="F1134" s="4">
        <v>410.6</v>
      </c>
      <c r="G1134">
        <v>0</v>
      </c>
      <c r="H1134" s="5">
        <v>0.98</v>
      </c>
      <c r="K1134" t="s">
        <v>22</v>
      </c>
      <c r="L1134" t="s">
        <v>23</v>
      </c>
    </row>
    <row r="1135" spans="1:12" hidden="1" x14ac:dyDescent="0.2">
      <c r="A1135" t="s">
        <v>191</v>
      </c>
      <c r="B1135" s="2">
        <v>340540092</v>
      </c>
      <c r="C1135" s="2">
        <v>87</v>
      </c>
      <c r="D1135" s="3">
        <v>13720</v>
      </c>
      <c r="E1135" s="3">
        <v>645</v>
      </c>
      <c r="F1135" s="4">
        <v>63.2</v>
      </c>
      <c r="G1135">
        <v>0</v>
      </c>
      <c r="H1135" s="5">
        <v>0.99</v>
      </c>
      <c r="K1135" t="s">
        <v>22</v>
      </c>
      <c r="L1135" t="s">
        <v>23</v>
      </c>
    </row>
    <row r="1136" spans="1:12" hidden="1" x14ac:dyDescent="0.2">
      <c r="A1136" t="s">
        <v>191</v>
      </c>
      <c r="B1136" s="2">
        <v>340541129</v>
      </c>
      <c r="C1136" s="2">
        <v>436</v>
      </c>
      <c r="D1136" s="3">
        <v>25460</v>
      </c>
      <c r="E1136" s="3">
        <v>8250</v>
      </c>
      <c r="F1136" s="4">
        <v>145.30000000000001</v>
      </c>
      <c r="G1136">
        <v>0</v>
      </c>
      <c r="H1136" s="5">
        <v>0.95</v>
      </c>
      <c r="K1136" t="s">
        <v>22</v>
      </c>
      <c r="L1136" t="s">
        <v>23</v>
      </c>
    </row>
    <row r="1137" spans="1:12" hidden="1" x14ac:dyDescent="0.2">
      <c r="A1137" t="s">
        <v>191</v>
      </c>
      <c r="B1137" s="2">
        <v>340546539</v>
      </c>
      <c r="C1137" s="2">
        <v>173</v>
      </c>
      <c r="D1137" s="3">
        <v>7310</v>
      </c>
      <c r="E1137" s="3">
        <v>685</v>
      </c>
      <c r="F1137" s="4">
        <v>47.55</v>
      </c>
      <c r="G1137">
        <v>0</v>
      </c>
      <c r="H1137" s="5">
        <v>0.99</v>
      </c>
      <c r="K1137" t="s">
        <v>22</v>
      </c>
      <c r="L1137" t="s">
        <v>23</v>
      </c>
    </row>
    <row r="1138" spans="1:12" hidden="1" x14ac:dyDescent="0.2">
      <c r="A1138" t="s">
        <v>191</v>
      </c>
      <c r="B1138" s="2">
        <v>340546549</v>
      </c>
      <c r="C1138" s="2">
        <v>277</v>
      </c>
      <c r="D1138" s="3">
        <v>30580</v>
      </c>
      <c r="E1138" s="3">
        <v>0</v>
      </c>
      <c r="F1138" s="4">
        <v>131.75</v>
      </c>
      <c r="G1138">
        <v>0</v>
      </c>
      <c r="H1138" s="5">
        <v>1</v>
      </c>
      <c r="K1138" t="s">
        <v>22</v>
      </c>
      <c r="L1138" t="s">
        <v>23</v>
      </c>
    </row>
    <row r="1139" spans="1:12" hidden="1" x14ac:dyDescent="0.2">
      <c r="A1139" t="s">
        <v>191</v>
      </c>
      <c r="B1139" s="2">
        <v>340546763</v>
      </c>
      <c r="C1139" s="2">
        <v>111</v>
      </c>
      <c r="D1139" s="3">
        <v>13850</v>
      </c>
      <c r="E1139" s="3">
        <v>185</v>
      </c>
      <c r="F1139" s="4">
        <v>101.65</v>
      </c>
      <c r="G1139">
        <v>0</v>
      </c>
      <c r="H1139" s="5">
        <v>1</v>
      </c>
      <c r="K1139" t="s">
        <v>22</v>
      </c>
      <c r="L1139" t="s">
        <v>23</v>
      </c>
    </row>
    <row r="1140" spans="1:12" hidden="1" x14ac:dyDescent="0.2">
      <c r="A1140" t="s">
        <v>191</v>
      </c>
      <c r="B1140" s="2">
        <v>340549042</v>
      </c>
      <c r="C1140" s="2">
        <v>55</v>
      </c>
      <c r="D1140" s="3">
        <v>31290</v>
      </c>
      <c r="E1140" s="3">
        <v>0</v>
      </c>
      <c r="F1140" s="4">
        <v>20.53</v>
      </c>
      <c r="G1140">
        <v>0</v>
      </c>
      <c r="H1140" s="5">
        <v>0</v>
      </c>
      <c r="K1140" t="s">
        <v>22</v>
      </c>
      <c r="L1140" t="s">
        <v>23</v>
      </c>
    </row>
    <row r="1141" spans="1:12" hidden="1" x14ac:dyDescent="0.2">
      <c r="A1141" t="s">
        <v>191</v>
      </c>
      <c r="B1141" s="2">
        <v>340551004</v>
      </c>
      <c r="C1141" s="2">
        <v>69</v>
      </c>
      <c r="D1141" s="3">
        <v>13211</v>
      </c>
      <c r="E1141" s="3">
        <v>0</v>
      </c>
      <c r="F1141" s="4">
        <v>31.48</v>
      </c>
      <c r="G1141">
        <v>0</v>
      </c>
      <c r="H1141" s="5">
        <v>0</v>
      </c>
      <c r="K1141" t="s">
        <v>22</v>
      </c>
      <c r="L1141" t="s">
        <v>23</v>
      </c>
    </row>
    <row r="1142" spans="1:12" hidden="1" x14ac:dyDescent="0.2">
      <c r="A1142" t="s">
        <v>191</v>
      </c>
      <c r="B1142" s="2">
        <v>340553617</v>
      </c>
      <c r="C1142" s="2">
        <v>87</v>
      </c>
      <c r="D1142" s="3">
        <v>5875</v>
      </c>
      <c r="E1142" s="3">
        <v>1425</v>
      </c>
      <c r="F1142" s="4">
        <v>38.4</v>
      </c>
      <c r="G1142">
        <v>0</v>
      </c>
      <c r="H1142" s="5">
        <v>0.97</v>
      </c>
      <c r="K1142" t="s">
        <v>22</v>
      </c>
      <c r="L1142" t="s">
        <v>23</v>
      </c>
    </row>
    <row r="1143" spans="1:12" hidden="1" x14ac:dyDescent="0.2">
      <c r="A1143" t="s">
        <v>191</v>
      </c>
      <c r="B1143" s="2">
        <v>340555678</v>
      </c>
      <c r="C1143" s="2">
        <v>87</v>
      </c>
      <c r="D1143" s="3">
        <v>14070</v>
      </c>
      <c r="E1143" s="3">
        <v>1420</v>
      </c>
      <c r="F1143" s="4">
        <v>73.45</v>
      </c>
      <c r="G1143">
        <v>0</v>
      </c>
      <c r="H1143" s="5">
        <v>0.99</v>
      </c>
      <c r="K1143" t="s">
        <v>22</v>
      </c>
      <c r="L1143" t="s">
        <v>23</v>
      </c>
    </row>
    <row r="1144" spans="1:12" hidden="1" x14ac:dyDescent="0.2">
      <c r="A1144" t="s">
        <v>191</v>
      </c>
      <c r="B1144" s="2">
        <v>340555688</v>
      </c>
      <c r="C1144" s="2">
        <v>87</v>
      </c>
      <c r="D1144" s="3">
        <v>10680</v>
      </c>
      <c r="E1144" s="3">
        <v>2295</v>
      </c>
      <c r="F1144" s="4">
        <v>68.3</v>
      </c>
      <c r="G1144">
        <v>0</v>
      </c>
      <c r="H1144" s="5">
        <v>0.97</v>
      </c>
      <c r="K1144" t="s">
        <v>22</v>
      </c>
      <c r="L1144" t="s">
        <v>23</v>
      </c>
    </row>
    <row r="1145" spans="1:12" hidden="1" x14ac:dyDescent="0.2">
      <c r="A1145" t="s">
        <v>191</v>
      </c>
      <c r="B1145" s="2">
        <v>340561089</v>
      </c>
      <c r="C1145" s="2">
        <v>173</v>
      </c>
      <c r="D1145" s="3">
        <v>6310</v>
      </c>
      <c r="E1145" s="3">
        <v>390</v>
      </c>
      <c r="F1145" s="4">
        <v>43.95</v>
      </c>
      <c r="G1145">
        <v>0</v>
      </c>
      <c r="H1145" s="5">
        <v>0.99</v>
      </c>
      <c r="K1145" t="s">
        <v>22</v>
      </c>
      <c r="L1145" t="s">
        <v>23</v>
      </c>
    </row>
    <row r="1146" spans="1:12" hidden="1" x14ac:dyDescent="0.2">
      <c r="A1146" t="s">
        <v>191</v>
      </c>
      <c r="B1146" s="2">
        <v>340561697</v>
      </c>
      <c r="C1146" s="2">
        <v>277</v>
      </c>
      <c r="D1146" s="3">
        <v>18760</v>
      </c>
      <c r="E1146" s="3">
        <v>6310</v>
      </c>
      <c r="F1146" s="4">
        <v>82.85</v>
      </c>
      <c r="G1146">
        <v>0</v>
      </c>
      <c r="H1146" s="5">
        <v>0.94</v>
      </c>
      <c r="K1146" t="s">
        <v>22</v>
      </c>
      <c r="L1146" t="s">
        <v>23</v>
      </c>
    </row>
    <row r="1147" spans="1:12" hidden="1" x14ac:dyDescent="0.2">
      <c r="A1147" t="s">
        <v>191</v>
      </c>
      <c r="B1147" s="2">
        <v>340563201</v>
      </c>
      <c r="C1147" s="2">
        <v>346</v>
      </c>
      <c r="D1147" s="3">
        <v>41350</v>
      </c>
      <c r="E1147" s="3">
        <v>2155</v>
      </c>
      <c r="F1147" s="4">
        <v>244.15</v>
      </c>
      <c r="G1147">
        <v>0</v>
      </c>
      <c r="H1147" s="5">
        <v>0.99</v>
      </c>
      <c r="K1147" t="s">
        <v>22</v>
      </c>
      <c r="L1147" t="s">
        <v>23</v>
      </c>
    </row>
    <row r="1148" spans="1:12" hidden="1" x14ac:dyDescent="0.2">
      <c r="A1148" t="s">
        <v>191</v>
      </c>
      <c r="B1148" s="2">
        <v>340565080</v>
      </c>
      <c r="C1148" s="2">
        <v>346</v>
      </c>
      <c r="D1148" s="3">
        <v>26595</v>
      </c>
      <c r="E1148" s="3">
        <v>5090</v>
      </c>
      <c r="F1148" s="4">
        <v>162.75</v>
      </c>
      <c r="G1148">
        <v>0</v>
      </c>
      <c r="H1148" s="5">
        <v>0.98</v>
      </c>
      <c r="K1148" t="s">
        <v>22</v>
      </c>
      <c r="L1148" t="s">
        <v>23</v>
      </c>
    </row>
    <row r="1149" spans="1:12" hidden="1" x14ac:dyDescent="0.2">
      <c r="A1149" t="s">
        <v>191</v>
      </c>
      <c r="B1149" s="2">
        <v>340566728</v>
      </c>
      <c r="C1149" s="2">
        <v>218</v>
      </c>
      <c r="D1149" s="3">
        <v>18315</v>
      </c>
      <c r="E1149" s="3">
        <v>6190</v>
      </c>
      <c r="F1149" s="4">
        <v>76.75</v>
      </c>
      <c r="G1149">
        <v>0</v>
      </c>
      <c r="H1149" s="5">
        <v>0.94</v>
      </c>
      <c r="K1149" t="s">
        <v>22</v>
      </c>
      <c r="L1149" t="s">
        <v>23</v>
      </c>
    </row>
    <row r="1150" spans="1:12" hidden="1" x14ac:dyDescent="0.2">
      <c r="A1150" t="s">
        <v>191</v>
      </c>
      <c r="B1150" s="2">
        <v>340574423</v>
      </c>
      <c r="C1150" s="2">
        <v>55</v>
      </c>
      <c r="D1150" s="3">
        <v>6474</v>
      </c>
      <c r="E1150" s="3">
        <v>0</v>
      </c>
      <c r="F1150" s="4">
        <v>19.440000000000001</v>
      </c>
      <c r="G1150">
        <v>0</v>
      </c>
      <c r="H1150" s="5">
        <v>0</v>
      </c>
      <c r="K1150" t="s">
        <v>22</v>
      </c>
      <c r="L1150" t="s">
        <v>23</v>
      </c>
    </row>
    <row r="1151" spans="1:12" hidden="1" x14ac:dyDescent="0.2">
      <c r="A1151" t="s">
        <v>191</v>
      </c>
      <c r="B1151" s="2">
        <v>345024698</v>
      </c>
      <c r="C1151" s="2">
        <v>173</v>
      </c>
      <c r="D1151" s="3">
        <v>13485</v>
      </c>
      <c r="E1151" s="3">
        <v>0</v>
      </c>
      <c r="F1151" s="4">
        <v>86.6</v>
      </c>
      <c r="G1151">
        <v>0</v>
      </c>
      <c r="H1151" s="5">
        <v>0</v>
      </c>
      <c r="K1151" t="s">
        <v>22</v>
      </c>
      <c r="L1151" t="s">
        <v>23</v>
      </c>
    </row>
    <row r="1152" spans="1:12" hidden="1" x14ac:dyDescent="0.2">
      <c r="A1152" t="s">
        <v>191</v>
      </c>
      <c r="B1152" s="2">
        <v>345221529</v>
      </c>
      <c r="C1152" s="2">
        <v>111</v>
      </c>
      <c r="D1152" s="3">
        <v>9130</v>
      </c>
      <c r="E1152" s="3">
        <v>475</v>
      </c>
      <c r="F1152" s="4">
        <v>53.1</v>
      </c>
      <c r="G1152">
        <v>0</v>
      </c>
      <c r="H1152" s="5">
        <v>0.99</v>
      </c>
      <c r="K1152" t="s">
        <v>22</v>
      </c>
      <c r="L1152" t="s">
        <v>23</v>
      </c>
    </row>
    <row r="1153" spans="1:12" hidden="1" x14ac:dyDescent="0.2">
      <c r="A1153" t="s">
        <v>191</v>
      </c>
      <c r="B1153" s="2">
        <v>345221556</v>
      </c>
      <c r="C1153" s="2">
        <v>139</v>
      </c>
      <c r="D1153" s="3">
        <v>13110</v>
      </c>
      <c r="E1153" s="3">
        <v>1625</v>
      </c>
      <c r="F1153" s="4">
        <v>100.3</v>
      </c>
      <c r="G1153">
        <v>0</v>
      </c>
      <c r="H1153" s="5">
        <v>0.99</v>
      </c>
      <c r="K1153" t="s">
        <v>22</v>
      </c>
      <c r="L1153" t="s">
        <v>23</v>
      </c>
    </row>
    <row r="1154" spans="1:12" hidden="1" x14ac:dyDescent="0.2">
      <c r="A1154" t="s">
        <v>191</v>
      </c>
      <c r="B1154" s="2">
        <v>345221586</v>
      </c>
      <c r="C1154" s="2">
        <v>436</v>
      </c>
      <c r="D1154" s="3">
        <v>35380</v>
      </c>
      <c r="E1154" s="3">
        <v>5910</v>
      </c>
      <c r="F1154" s="4">
        <v>275.2</v>
      </c>
      <c r="G1154">
        <v>0</v>
      </c>
      <c r="H1154" s="5">
        <v>0.98</v>
      </c>
      <c r="K1154" t="s">
        <v>22</v>
      </c>
      <c r="L1154" t="s">
        <v>23</v>
      </c>
    </row>
    <row r="1155" spans="1:12" hidden="1" x14ac:dyDescent="0.2">
      <c r="A1155" t="s">
        <v>191</v>
      </c>
      <c r="B1155" s="2">
        <v>345239227</v>
      </c>
      <c r="C1155" s="2">
        <v>436</v>
      </c>
      <c r="D1155" s="3">
        <v>16540</v>
      </c>
      <c r="E1155" s="3">
        <v>1420</v>
      </c>
      <c r="F1155" s="4">
        <v>103.4</v>
      </c>
      <c r="G1155">
        <v>0</v>
      </c>
      <c r="H1155" s="5">
        <v>0.99</v>
      </c>
      <c r="K1155" t="s">
        <v>22</v>
      </c>
      <c r="L1155" t="s">
        <v>23</v>
      </c>
    </row>
    <row r="1156" spans="1:12" hidden="1" x14ac:dyDescent="0.2">
      <c r="A1156" t="s">
        <v>191</v>
      </c>
      <c r="B1156" s="2">
        <v>345539370</v>
      </c>
      <c r="C1156" s="2">
        <v>218</v>
      </c>
      <c r="D1156" s="3">
        <v>76075</v>
      </c>
      <c r="E1156" s="3">
        <v>15110</v>
      </c>
      <c r="F1156" s="4">
        <v>156.44999999999999</v>
      </c>
      <c r="G1156">
        <v>0</v>
      </c>
      <c r="H1156" s="5">
        <v>0.98</v>
      </c>
      <c r="K1156" t="s">
        <v>22</v>
      </c>
      <c r="L1156" t="s">
        <v>23</v>
      </c>
    </row>
    <row r="1157" spans="1:12" hidden="1" x14ac:dyDescent="0.2">
      <c r="A1157" t="s">
        <v>191</v>
      </c>
      <c r="B1157" s="2">
        <v>345926778</v>
      </c>
      <c r="C1157" s="2">
        <v>346</v>
      </c>
      <c r="D1157" s="3">
        <v>68355</v>
      </c>
      <c r="E1157" s="3">
        <v>6820</v>
      </c>
      <c r="F1157" s="4">
        <v>219.5</v>
      </c>
      <c r="G1157">
        <v>0</v>
      </c>
      <c r="H1157" s="5">
        <v>0.99</v>
      </c>
      <c r="K1157" t="s">
        <v>22</v>
      </c>
      <c r="L1157" t="s">
        <v>23</v>
      </c>
    </row>
    <row r="1158" spans="1:12" hidden="1" x14ac:dyDescent="0.2">
      <c r="A1158" t="s">
        <v>191</v>
      </c>
      <c r="B1158" s="2">
        <v>346616657</v>
      </c>
      <c r="C1158" s="2">
        <v>554</v>
      </c>
      <c r="D1158" s="3">
        <v>13130</v>
      </c>
      <c r="E1158" s="3">
        <v>10</v>
      </c>
      <c r="F1158" s="4">
        <v>97.9</v>
      </c>
      <c r="G1158">
        <v>0</v>
      </c>
      <c r="H1158" s="5">
        <v>1</v>
      </c>
      <c r="K1158" t="s">
        <v>22</v>
      </c>
      <c r="L1158" t="s">
        <v>23</v>
      </c>
    </row>
    <row r="1159" spans="1:12" hidden="1" x14ac:dyDescent="0.2">
      <c r="A1159" t="s">
        <v>191</v>
      </c>
      <c r="B1159" s="2">
        <v>346619699</v>
      </c>
      <c r="C1159" s="2">
        <v>277</v>
      </c>
      <c r="D1159" s="3">
        <v>55220</v>
      </c>
      <c r="E1159" s="3">
        <v>9890</v>
      </c>
      <c r="F1159" s="4">
        <v>300.2</v>
      </c>
      <c r="G1159">
        <v>0</v>
      </c>
      <c r="H1159" s="5">
        <v>0.98</v>
      </c>
      <c r="K1159" t="s">
        <v>22</v>
      </c>
      <c r="L1159" t="s">
        <v>23</v>
      </c>
    </row>
    <row r="1160" spans="1:12" hidden="1" x14ac:dyDescent="0.2">
      <c r="A1160" t="s">
        <v>191</v>
      </c>
      <c r="B1160" s="2">
        <v>347011028</v>
      </c>
      <c r="C1160" s="2">
        <v>173</v>
      </c>
      <c r="D1160" s="3">
        <v>23110</v>
      </c>
      <c r="E1160" s="3">
        <v>5</v>
      </c>
      <c r="F1160" s="4">
        <v>197.6</v>
      </c>
      <c r="G1160">
        <v>0</v>
      </c>
      <c r="H1160" s="5">
        <v>1</v>
      </c>
      <c r="K1160" t="s">
        <v>22</v>
      </c>
      <c r="L1160" t="s">
        <v>23</v>
      </c>
    </row>
    <row r="1161" spans="1:12" hidden="1" x14ac:dyDescent="0.2">
      <c r="A1161" t="s">
        <v>191</v>
      </c>
      <c r="B1161" s="2">
        <v>347079898</v>
      </c>
      <c r="C1161" s="2">
        <v>630</v>
      </c>
      <c r="D1161" s="3">
        <v>32790</v>
      </c>
      <c r="E1161" s="3">
        <v>40</v>
      </c>
      <c r="F1161" s="4">
        <v>310.3</v>
      </c>
      <c r="G1161">
        <v>0</v>
      </c>
      <c r="H1161" s="5">
        <v>1</v>
      </c>
      <c r="K1161" t="s">
        <v>22</v>
      </c>
      <c r="L1161" t="s">
        <v>23</v>
      </c>
    </row>
    <row r="1162" spans="1:12" hidden="1" x14ac:dyDescent="0.2">
      <c r="A1162" t="s">
        <v>191</v>
      </c>
      <c r="B1162" s="2">
        <v>347162674</v>
      </c>
      <c r="C1162" s="2">
        <v>111</v>
      </c>
      <c r="D1162" s="3">
        <v>2995</v>
      </c>
      <c r="E1162" s="3">
        <v>260</v>
      </c>
      <c r="F1162" s="4">
        <v>52.4</v>
      </c>
      <c r="G1162">
        <v>0</v>
      </c>
      <c r="H1162" s="5">
        <v>0.99</v>
      </c>
      <c r="K1162" t="s">
        <v>22</v>
      </c>
      <c r="L1162" t="s">
        <v>23</v>
      </c>
    </row>
    <row r="1163" spans="1:12" hidden="1" x14ac:dyDescent="0.2">
      <c r="A1163" t="s">
        <v>191</v>
      </c>
      <c r="B1163" s="2">
        <v>347263389</v>
      </c>
      <c r="C1163" s="2">
        <v>139</v>
      </c>
      <c r="D1163" s="3">
        <v>28765</v>
      </c>
      <c r="E1163" s="3">
        <v>11955</v>
      </c>
      <c r="F1163" s="4">
        <v>66.3</v>
      </c>
      <c r="G1163">
        <v>0</v>
      </c>
      <c r="H1163" s="5">
        <v>0.92</v>
      </c>
      <c r="K1163" t="s">
        <v>22</v>
      </c>
      <c r="L1163" t="s">
        <v>23</v>
      </c>
    </row>
    <row r="1164" spans="1:12" hidden="1" x14ac:dyDescent="0.2">
      <c r="A1164" t="s">
        <v>191</v>
      </c>
      <c r="B1164" s="2">
        <v>347366538</v>
      </c>
      <c r="C1164" s="2">
        <v>69</v>
      </c>
      <c r="D1164" s="3">
        <v>7400</v>
      </c>
      <c r="E1164" s="3">
        <v>0</v>
      </c>
      <c r="F1164" s="4">
        <v>35.9</v>
      </c>
      <c r="G1164">
        <v>0</v>
      </c>
      <c r="H1164" s="5">
        <v>0</v>
      </c>
      <c r="K1164" t="s">
        <v>22</v>
      </c>
      <c r="L1164" t="s">
        <v>23</v>
      </c>
    </row>
    <row r="1165" spans="1:12" hidden="1" x14ac:dyDescent="0.2">
      <c r="A1165" t="s">
        <v>191</v>
      </c>
      <c r="B1165" s="2">
        <v>347373905</v>
      </c>
      <c r="C1165" s="2">
        <v>277</v>
      </c>
      <c r="D1165" s="3">
        <v>14688</v>
      </c>
      <c r="E1165" s="3">
        <v>12</v>
      </c>
      <c r="F1165" s="4">
        <v>93.92</v>
      </c>
      <c r="G1165">
        <v>0</v>
      </c>
      <c r="H1165" s="5">
        <v>1</v>
      </c>
      <c r="K1165" t="s">
        <v>22</v>
      </c>
      <c r="L1165" t="s">
        <v>23</v>
      </c>
    </row>
    <row r="1166" spans="1:12" hidden="1" x14ac:dyDescent="0.2">
      <c r="A1166" t="s">
        <v>191</v>
      </c>
      <c r="B1166" s="2">
        <v>347494353</v>
      </c>
      <c r="C1166" s="2">
        <v>218</v>
      </c>
      <c r="D1166" s="3">
        <v>24090</v>
      </c>
      <c r="E1166" s="3">
        <v>0</v>
      </c>
      <c r="F1166" s="4">
        <v>140.9</v>
      </c>
      <c r="G1166">
        <v>0</v>
      </c>
      <c r="H1166" s="5">
        <v>1</v>
      </c>
      <c r="K1166" t="s">
        <v>22</v>
      </c>
      <c r="L1166" t="s">
        <v>23</v>
      </c>
    </row>
    <row r="1167" spans="1:12" hidden="1" x14ac:dyDescent="0.2">
      <c r="A1167" t="s">
        <v>191</v>
      </c>
      <c r="B1167" s="2">
        <v>347787661</v>
      </c>
      <c r="C1167" s="2">
        <v>346</v>
      </c>
      <c r="D1167" s="3">
        <v>32220</v>
      </c>
      <c r="E1167" s="3">
        <v>0</v>
      </c>
      <c r="F1167" s="4">
        <v>63.7</v>
      </c>
      <c r="G1167">
        <v>0</v>
      </c>
      <c r="H1167" s="5">
        <v>1</v>
      </c>
      <c r="K1167" t="s">
        <v>22</v>
      </c>
      <c r="L1167" t="s">
        <v>23</v>
      </c>
    </row>
    <row r="1168" spans="1:12" hidden="1" x14ac:dyDescent="0.2">
      <c r="A1168" t="s">
        <v>192</v>
      </c>
      <c r="B1168" s="2">
        <v>340197812</v>
      </c>
      <c r="C1168" s="2">
        <v>173</v>
      </c>
      <c r="D1168" s="3">
        <v>25445</v>
      </c>
      <c r="E1168" s="3">
        <v>5355</v>
      </c>
      <c r="F1168" s="4">
        <v>81.55</v>
      </c>
      <c r="G1168">
        <v>0</v>
      </c>
      <c r="H1168" s="5">
        <v>0.97</v>
      </c>
      <c r="I1168" t="s">
        <v>26</v>
      </c>
      <c r="J1168" t="s">
        <v>27</v>
      </c>
      <c r="K1168" t="s">
        <v>22</v>
      </c>
      <c r="L1168" t="s">
        <v>23</v>
      </c>
    </row>
    <row r="1169" spans="1:12" hidden="1" x14ac:dyDescent="0.2">
      <c r="A1169" t="s">
        <v>192</v>
      </c>
      <c r="B1169" s="2">
        <v>340233084</v>
      </c>
      <c r="C1169" s="2">
        <v>139</v>
      </c>
      <c r="D1169" s="3">
        <v>37828</v>
      </c>
      <c r="E1169" s="3">
        <v>928</v>
      </c>
      <c r="F1169" s="4">
        <v>114.2</v>
      </c>
      <c r="G1169">
        <v>0</v>
      </c>
      <c r="H1169" s="5">
        <v>1</v>
      </c>
      <c r="K1169" t="s">
        <v>22</v>
      </c>
      <c r="L1169" t="s">
        <v>23</v>
      </c>
    </row>
    <row r="1170" spans="1:12" hidden="1" x14ac:dyDescent="0.2">
      <c r="A1170" t="s">
        <v>192</v>
      </c>
      <c r="B1170" s="2">
        <v>340233501</v>
      </c>
      <c r="C1170" s="2">
        <v>111</v>
      </c>
      <c r="D1170" s="3">
        <v>6690</v>
      </c>
      <c r="E1170" s="3">
        <v>1160</v>
      </c>
      <c r="F1170" s="4">
        <v>46.5</v>
      </c>
      <c r="G1170">
        <v>0</v>
      </c>
      <c r="H1170" s="5">
        <v>0.98</v>
      </c>
      <c r="K1170" t="s">
        <v>22</v>
      </c>
      <c r="L1170" t="s">
        <v>23</v>
      </c>
    </row>
    <row r="1171" spans="1:12" hidden="1" x14ac:dyDescent="0.2">
      <c r="A1171" t="s">
        <v>192</v>
      </c>
      <c r="B1171" s="2">
        <v>340235004</v>
      </c>
      <c r="C1171" s="2">
        <v>28</v>
      </c>
      <c r="D1171" s="3">
        <v>19886</v>
      </c>
      <c r="E1171" s="3">
        <v>0</v>
      </c>
      <c r="F1171" s="4">
        <v>45.35</v>
      </c>
      <c r="G1171">
        <v>0</v>
      </c>
      <c r="H1171" s="5">
        <v>0</v>
      </c>
      <c r="K1171" t="s">
        <v>22</v>
      </c>
      <c r="L1171" t="s">
        <v>23</v>
      </c>
    </row>
    <row r="1172" spans="1:12" hidden="1" x14ac:dyDescent="0.2">
      <c r="A1172" t="s">
        <v>192</v>
      </c>
      <c r="B1172" s="2">
        <v>340253969</v>
      </c>
      <c r="C1172" s="2">
        <v>44</v>
      </c>
      <c r="D1172" s="3">
        <v>13985</v>
      </c>
      <c r="E1172" s="3">
        <v>0</v>
      </c>
      <c r="F1172" s="4">
        <v>33.6</v>
      </c>
      <c r="G1172">
        <v>0</v>
      </c>
      <c r="H1172" s="5">
        <v>0</v>
      </c>
      <c r="K1172" t="s">
        <v>22</v>
      </c>
      <c r="L1172" t="s">
        <v>23</v>
      </c>
    </row>
    <row r="1173" spans="1:12" hidden="1" x14ac:dyDescent="0.2">
      <c r="A1173" t="s">
        <v>192</v>
      </c>
      <c r="B1173" s="2">
        <v>340264267</v>
      </c>
      <c r="C1173" s="2">
        <v>17</v>
      </c>
      <c r="D1173" s="3">
        <v>3614</v>
      </c>
      <c r="E1173" s="3">
        <v>0</v>
      </c>
      <c r="F1173" s="4">
        <v>12.75</v>
      </c>
      <c r="G1173">
        <v>0</v>
      </c>
      <c r="H1173" s="5">
        <v>0</v>
      </c>
      <c r="K1173" t="s">
        <v>22</v>
      </c>
      <c r="L1173" t="s">
        <v>23</v>
      </c>
    </row>
    <row r="1174" spans="1:12" hidden="1" x14ac:dyDescent="0.2">
      <c r="A1174" t="s">
        <v>192</v>
      </c>
      <c r="B1174" s="2">
        <v>340268048</v>
      </c>
      <c r="C1174" s="2">
        <v>277</v>
      </c>
      <c r="D1174" s="3">
        <v>45308</v>
      </c>
      <c r="E1174" s="3">
        <v>5732</v>
      </c>
      <c r="F1174" s="4">
        <v>136.6</v>
      </c>
      <c r="G1174">
        <v>0</v>
      </c>
      <c r="H1174" s="5">
        <v>0.99</v>
      </c>
      <c r="K1174" t="s">
        <v>22</v>
      </c>
      <c r="L1174" t="s">
        <v>23</v>
      </c>
    </row>
    <row r="1175" spans="1:12" hidden="1" x14ac:dyDescent="0.2">
      <c r="A1175" t="s">
        <v>192</v>
      </c>
      <c r="B1175" s="2">
        <v>340272398</v>
      </c>
      <c r="C1175" s="2">
        <v>6</v>
      </c>
      <c r="D1175" s="3">
        <v>14074</v>
      </c>
      <c r="E1175" s="3">
        <v>0</v>
      </c>
      <c r="F1175" s="4">
        <v>17.28</v>
      </c>
      <c r="G1175">
        <v>0</v>
      </c>
      <c r="H1175" s="5">
        <v>0</v>
      </c>
      <c r="K1175" t="s">
        <v>22</v>
      </c>
      <c r="L1175" t="s">
        <v>23</v>
      </c>
    </row>
    <row r="1176" spans="1:12" hidden="1" x14ac:dyDescent="0.2">
      <c r="A1176" t="s">
        <v>192</v>
      </c>
      <c r="B1176" s="2">
        <v>340279896</v>
      </c>
      <c r="C1176" s="2">
        <v>17</v>
      </c>
      <c r="D1176" s="3">
        <v>15358</v>
      </c>
      <c r="E1176" s="3">
        <v>0</v>
      </c>
      <c r="F1176" s="4">
        <v>27.13</v>
      </c>
      <c r="G1176">
        <v>0</v>
      </c>
      <c r="H1176" s="5">
        <v>0</v>
      </c>
      <c r="K1176" t="s">
        <v>22</v>
      </c>
      <c r="L1176" t="s">
        <v>23</v>
      </c>
    </row>
    <row r="1177" spans="1:12" hidden="1" x14ac:dyDescent="0.2">
      <c r="A1177" t="s">
        <v>192</v>
      </c>
      <c r="B1177" s="2">
        <v>340281861</v>
      </c>
      <c r="C1177" s="2">
        <v>17</v>
      </c>
      <c r="D1177" s="3">
        <v>8377</v>
      </c>
      <c r="E1177" s="3">
        <v>0</v>
      </c>
      <c r="F1177" s="4">
        <v>21.47</v>
      </c>
      <c r="G1177">
        <v>0</v>
      </c>
      <c r="H1177" s="5">
        <v>0</v>
      </c>
      <c r="K1177" t="s">
        <v>22</v>
      </c>
      <c r="L1177" t="s">
        <v>23</v>
      </c>
    </row>
    <row r="1178" spans="1:12" hidden="1" x14ac:dyDescent="0.2">
      <c r="A1178" t="s">
        <v>192</v>
      </c>
      <c r="B1178" s="2">
        <v>340281861</v>
      </c>
      <c r="C1178" s="2">
        <v>17</v>
      </c>
      <c r="D1178" s="3">
        <v>8377</v>
      </c>
      <c r="E1178" s="3">
        <v>0</v>
      </c>
      <c r="F1178" s="4">
        <v>21.47</v>
      </c>
      <c r="G1178">
        <v>0</v>
      </c>
      <c r="H1178" s="5">
        <v>0</v>
      </c>
      <c r="K1178" t="s">
        <v>22</v>
      </c>
      <c r="L1178" t="s">
        <v>23</v>
      </c>
    </row>
    <row r="1179" spans="1:12" hidden="1" x14ac:dyDescent="0.2">
      <c r="A1179" t="s">
        <v>192</v>
      </c>
      <c r="B1179" s="2">
        <v>340285649</v>
      </c>
      <c r="C1179" s="2">
        <v>6</v>
      </c>
      <c r="D1179" s="3">
        <v>2505</v>
      </c>
      <c r="E1179" s="3">
        <v>0</v>
      </c>
      <c r="F1179" s="4">
        <v>8.6199999999999992</v>
      </c>
      <c r="G1179">
        <v>0</v>
      </c>
      <c r="H1179" s="5">
        <v>0</v>
      </c>
      <c r="K1179" t="s">
        <v>22</v>
      </c>
      <c r="L1179" t="s">
        <v>23</v>
      </c>
    </row>
    <row r="1180" spans="1:12" hidden="1" x14ac:dyDescent="0.2">
      <c r="A1180" t="s">
        <v>192</v>
      </c>
      <c r="B1180" s="2">
        <v>340285649</v>
      </c>
      <c r="C1180" s="2">
        <v>17</v>
      </c>
      <c r="D1180" s="3">
        <v>2505</v>
      </c>
      <c r="E1180" s="3">
        <v>0</v>
      </c>
      <c r="F1180" s="4">
        <v>8.6199999999999992</v>
      </c>
      <c r="G1180">
        <v>0</v>
      </c>
      <c r="H1180" s="5">
        <v>0</v>
      </c>
      <c r="K1180" t="s">
        <v>22</v>
      </c>
      <c r="L1180" t="s">
        <v>23</v>
      </c>
    </row>
    <row r="1181" spans="1:12" hidden="1" x14ac:dyDescent="0.2">
      <c r="A1181" t="s">
        <v>192</v>
      </c>
      <c r="B1181" s="2">
        <v>340289198</v>
      </c>
      <c r="C1181" s="2">
        <v>17</v>
      </c>
      <c r="D1181" s="3">
        <v>25497</v>
      </c>
      <c r="E1181" s="3">
        <v>0</v>
      </c>
      <c r="F1181" s="4">
        <v>21.08</v>
      </c>
      <c r="G1181">
        <v>0</v>
      </c>
      <c r="H1181" s="5">
        <v>0</v>
      </c>
      <c r="K1181" t="s">
        <v>22</v>
      </c>
      <c r="L1181" t="s">
        <v>23</v>
      </c>
    </row>
    <row r="1182" spans="1:12" hidden="1" x14ac:dyDescent="0.2">
      <c r="A1182" t="s">
        <v>192</v>
      </c>
      <c r="B1182" s="2">
        <v>340289198</v>
      </c>
      <c r="C1182" s="2">
        <v>17</v>
      </c>
      <c r="D1182" s="3">
        <v>25497</v>
      </c>
      <c r="E1182" s="3">
        <v>0</v>
      </c>
      <c r="F1182" s="4">
        <v>21.08</v>
      </c>
      <c r="G1182">
        <v>0</v>
      </c>
      <c r="H1182" s="5">
        <v>0</v>
      </c>
      <c r="K1182" t="s">
        <v>22</v>
      </c>
      <c r="L1182" t="s">
        <v>23</v>
      </c>
    </row>
    <row r="1183" spans="1:12" hidden="1" x14ac:dyDescent="0.2">
      <c r="A1183" t="s">
        <v>192</v>
      </c>
      <c r="B1183" s="2">
        <v>340290671</v>
      </c>
      <c r="C1183" s="2">
        <v>630</v>
      </c>
      <c r="D1183" s="3">
        <v>39210</v>
      </c>
      <c r="E1183" s="3">
        <v>30</v>
      </c>
      <c r="F1183" s="4">
        <v>279.8</v>
      </c>
      <c r="G1183">
        <v>0</v>
      </c>
      <c r="H1183" s="5">
        <v>1</v>
      </c>
      <c r="K1183" t="s">
        <v>22</v>
      </c>
      <c r="L1183" t="s">
        <v>23</v>
      </c>
    </row>
    <row r="1184" spans="1:12" hidden="1" x14ac:dyDescent="0.2">
      <c r="A1184" t="s">
        <v>192</v>
      </c>
      <c r="B1184" s="2">
        <v>340292173</v>
      </c>
      <c r="C1184" s="2">
        <v>17</v>
      </c>
      <c r="D1184" s="3">
        <v>14045</v>
      </c>
      <c r="E1184" s="3">
        <v>0</v>
      </c>
      <c r="F1184" s="4">
        <v>23</v>
      </c>
      <c r="G1184">
        <v>0</v>
      </c>
      <c r="H1184" s="5">
        <v>0</v>
      </c>
      <c r="I1184" t="s">
        <v>54</v>
      </c>
      <c r="J1184" t="s">
        <v>17</v>
      </c>
      <c r="K1184" t="s">
        <v>22</v>
      </c>
      <c r="L1184" t="s">
        <v>23</v>
      </c>
    </row>
    <row r="1185" spans="1:12" hidden="1" x14ac:dyDescent="0.2">
      <c r="A1185" t="s">
        <v>192</v>
      </c>
      <c r="B1185" s="2">
        <v>340297458</v>
      </c>
      <c r="C1185" s="2">
        <v>173</v>
      </c>
      <c r="D1185" s="3">
        <v>44935</v>
      </c>
      <c r="E1185" s="3">
        <v>9770</v>
      </c>
      <c r="F1185" s="4">
        <v>142.4</v>
      </c>
      <c r="G1185">
        <v>0</v>
      </c>
      <c r="H1185" s="5">
        <v>0.98</v>
      </c>
      <c r="K1185" t="s">
        <v>22</v>
      </c>
      <c r="L1185" t="s">
        <v>23</v>
      </c>
    </row>
    <row r="1186" spans="1:12" hidden="1" x14ac:dyDescent="0.2">
      <c r="A1186" t="s">
        <v>192</v>
      </c>
      <c r="B1186" s="2">
        <v>340300298</v>
      </c>
      <c r="C1186" s="2">
        <v>630</v>
      </c>
      <c r="D1186" s="3">
        <v>27650</v>
      </c>
      <c r="E1186" s="3">
        <v>3280</v>
      </c>
      <c r="F1186" s="4">
        <v>257.8</v>
      </c>
      <c r="G1186">
        <v>0</v>
      </c>
      <c r="H1186" s="5">
        <v>0.99</v>
      </c>
      <c r="K1186" t="s">
        <v>22</v>
      </c>
      <c r="L1186" t="s">
        <v>23</v>
      </c>
    </row>
    <row r="1187" spans="1:12" hidden="1" x14ac:dyDescent="0.2">
      <c r="A1187" t="s">
        <v>192</v>
      </c>
      <c r="B1187" s="2">
        <v>340315447</v>
      </c>
      <c r="C1187" s="2">
        <v>55</v>
      </c>
      <c r="D1187" s="3">
        <v>29161</v>
      </c>
      <c r="E1187" s="3">
        <v>0</v>
      </c>
      <c r="F1187" s="4">
        <v>72.12</v>
      </c>
      <c r="G1187">
        <v>0</v>
      </c>
      <c r="H1187" s="5">
        <v>0</v>
      </c>
      <c r="K1187" t="s">
        <v>22</v>
      </c>
      <c r="L1187" t="s">
        <v>23</v>
      </c>
    </row>
    <row r="1188" spans="1:12" hidden="1" x14ac:dyDescent="0.2">
      <c r="A1188" t="s">
        <v>192</v>
      </c>
      <c r="B1188" s="2">
        <v>340316576</v>
      </c>
      <c r="C1188" s="2">
        <v>17</v>
      </c>
      <c r="D1188" s="3">
        <v>11642</v>
      </c>
      <c r="E1188" s="3">
        <v>0</v>
      </c>
      <c r="F1188" s="4">
        <v>41.1</v>
      </c>
      <c r="G1188">
        <v>0</v>
      </c>
      <c r="H1188" s="5">
        <v>0</v>
      </c>
      <c r="K1188" t="s">
        <v>22</v>
      </c>
      <c r="L1188" t="s">
        <v>23</v>
      </c>
    </row>
    <row r="1189" spans="1:12" hidden="1" x14ac:dyDescent="0.2">
      <c r="A1189" t="s">
        <v>192</v>
      </c>
      <c r="B1189" s="2">
        <v>340316576</v>
      </c>
      <c r="C1189" s="2">
        <v>44</v>
      </c>
      <c r="D1189" s="3">
        <v>11642</v>
      </c>
      <c r="E1189" s="3">
        <v>0</v>
      </c>
      <c r="F1189" s="4">
        <v>41.1</v>
      </c>
      <c r="G1189">
        <v>0</v>
      </c>
      <c r="H1189" s="5">
        <v>0</v>
      </c>
      <c r="K1189" t="s">
        <v>22</v>
      </c>
      <c r="L1189" t="s">
        <v>23</v>
      </c>
    </row>
    <row r="1190" spans="1:12" hidden="1" x14ac:dyDescent="0.2">
      <c r="A1190" t="s">
        <v>192</v>
      </c>
      <c r="B1190" s="2">
        <v>340330132</v>
      </c>
      <c r="C1190" s="2">
        <v>55</v>
      </c>
      <c r="D1190" s="3">
        <v>23537</v>
      </c>
      <c r="E1190" s="3">
        <v>0</v>
      </c>
      <c r="F1190" s="4">
        <v>34.83</v>
      </c>
      <c r="G1190">
        <v>0</v>
      </c>
      <c r="H1190" s="5">
        <v>0</v>
      </c>
      <c r="K1190" t="s">
        <v>22</v>
      </c>
      <c r="L1190" t="s">
        <v>23</v>
      </c>
    </row>
    <row r="1191" spans="1:12" hidden="1" x14ac:dyDescent="0.2">
      <c r="A1191" t="s">
        <v>192</v>
      </c>
      <c r="B1191" s="2">
        <v>340390877</v>
      </c>
      <c r="C1191" s="2">
        <v>17</v>
      </c>
      <c r="D1191" s="3">
        <v>25354</v>
      </c>
      <c r="E1191" s="3">
        <v>0</v>
      </c>
      <c r="F1191" s="4">
        <v>66.28</v>
      </c>
      <c r="G1191">
        <v>0</v>
      </c>
      <c r="H1191" s="5">
        <v>0</v>
      </c>
      <c r="K1191" t="s">
        <v>22</v>
      </c>
      <c r="L1191" t="s">
        <v>23</v>
      </c>
    </row>
    <row r="1192" spans="1:12" hidden="1" x14ac:dyDescent="0.2">
      <c r="A1192" t="s">
        <v>192</v>
      </c>
      <c r="B1192" s="2">
        <v>340397749</v>
      </c>
      <c r="C1192" s="2">
        <v>6</v>
      </c>
      <c r="D1192" s="3">
        <v>1031</v>
      </c>
      <c r="E1192" s="3">
        <v>0</v>
      </c>
      <c r="F1192" s="4">
        <v>0.71</v>
      </c>
      <c r="G1192">
        <v>0</v>
      </c>
      <c r="H1192" s="5">
        <v>0</v>
      </c>
      <c r="K1192" t="s">
        <v>22</v>
      </c>
      <c r="L1192" t="s">
        <v>23</v>
      </c>
    </row>
    <row r="1193" spans="1:12" hidden="1" x14ac:dyDescent="0.2">
      <c r="A1193" t="s">
        <v>192</v>
      </c>
      <c r="B1193" s="2">
        <v>340400969</v>
      </c>
      <c r="C1193" s="2">
        <v>173</v>
      </c>
      <c r="D1193" s="3">
        <v>13695</v>
      </c>
      <c r="E1193" s="3">
        <v>4745</v>
      </c>
      <c r="F1193" s="4">
        <v>74.25</v>
      </c>
      <c r="G1193">
        <v>0</v>
      </c>
      <c r="H1193" s="5">
        <v>0.94</v>
      </c>
      <c r="K1193" t="s">
        <v>22</v>
      </c>
      <c r="L1193" t="s">
        <v>23</v>
      </c>
    </row>
    <row r="1194" spans="1:12" hidden="1" x14ac:dyDescent="0.2">
      <c r="A1194" t="s">
        <v>192</v>
      </c>
      <c r="B1194" s="2">
        <v>340410678</v>
      </c>
      <c r="C1194" s="2">
        <v>17</v>
      </c>
      <c r="D1194" s="3">
        <v>6731</v>
      </c>
      <c r="E1194" s="3">
        <v>0</v>
      </c>
      <c r="F1194" s="4">
        <v>26.32</v>
      </c>
      <c r="G1194">
        <v>0</v>
      </c>
      <c r="H1194" s="5">
        <v>0</v>
      </c>
      <c r="K1194" t="s">
        <v>22</v>
      </c>
      <c r="L1194" t="s">
        <v>23</v>
      </c>
    </row>
    <row r="1195" spans="1:12" hidden="1" x14ac:dyDescent="0.2">
      <c r="A1195" t="s">
        <v>192</v>
      </c>
      <c r="B1195" s="2">
        <v>340412724</v>
      </c>
      <c r="C1195" s="2">
        <v>17</v>
      </c>
      <c r="D1195" s="3">
        <v>11477</v>
      </c>
      <c r="E1195" s="3">
        <v>0</v>
      </c>
      <c r="F1195" s="4">
        <v>33.08</v>
      </c>
      <c r="G1195">
        <v>0</v>
      </c>
      <c r="H1195" s="5">
        <v>0</v>
      </c>
      <c r="K1195" t="s">
        <v>22</v>
      </c>
      <c r="L1195" t="s">
        <v>23</v>
      </c>
    </row>
    <row r="1196" spans="1:12" hidden="1" x14ac:dyDescent="0.2">
      <c r="A1196" t="s">
        <v>192</v>
      </c>
      <c r="B1196" s="2">
        <v>340412724</v>
      </c>
      <c r="C1196" s="2">
        <v>17</v>
      </c>
      <c r="D1196" s="3">
        <v>11477</v>
      </c>
      <c r="E1196" s="3">
        <v>0</v>
      </c>
      <c r="F1196" s="4">
        <v>33.08</v>
      </c>
      <c r="G1196">
        <v>0</v>
      </c>
      <c r="H1196" s="5">
        <v>0</v>
      </c>
      <c r="K1196" t="s">
        <v>22</v>
      </c>
      <c r="L1196" t="s">
        <v>23</v>
      </c>
    </row>
    <row r="1197" spans="1:12" hidden="1" x14ac:dyDescent="0.2">
      <c r="A1197" t="s">
        <v>192</v>
      </c>
      <c r="B1197" s="2">
        <v>340414201</v>
      </c>
      <c r="C1197" s="2">
        <v>69</v>
      </c>
      <c r="D1197" s="3">
        <v>31737</v>
      </c>
      <c r="E1197" s="3">
        <v>0</v>
      </c>
      <c r="F1197" s="4">
        <v>49.31</v>
      </c>
      <c r="G1197">
        <v>0</v>
      </c>
      <c r="H1197" s="5">
        <v>0</v>
      </c>
      <c r="K1197" t="s">
        <v>22</v>
      </c>
      <c r="L1197" t="s">
        <v>23</v>
      </c>
    </row>
    <row r="1198" spans="1:12" hidden="1" x14ac:dyDescent="0.2">
      <c r="A1198" t="s">
        <v>192</v>
      </c>
      <c r="B1198" s="2">
        <v>340415670</v>
      </c>
      <c r="C1198" s="2">
        <v>17</v>
      </c>
      <c r="D1198" s="3">
        <v>8281</v>
      </c>
      <c r="E1198" s="3">
        <v>0</v>
      </c>
      <c r="F1198" s="4">
        <v>28.78</v>
      </c>
      <c r="G1198">
        <v>0</v>
      </c>
      <c r="H1198" s="5">
        <v>0</v>
      </c>
      <c r="K1198" t="s">
        <v>22</v>
      </c>
      <c r="L1198" t="s">
        <v>23</v>
      </c>
    </row>
    <row r="1199" spans="1:12" hidden="1" x14ac:dyDescent="0.2">
      <c r="A1199" t="s">
        <v>192</v>
      </c>
      <c r="B1199" s="2">
        <v>340416240</v>
      </c>
      <c r="C1199" s="2">
        <v>17</v>
      </c>
      <c r="D1199" s="3">
        <v>0</v>
      </c>
      <c r="E1199" s="3">
        <v>0</v>
      </c>
      <c r="F1199" s="4">
        <v>130</v>
      </c>
      <c r="G1199">
        <v>0</v>
      </c>
      <c r="H1199" s="5">
        <v>0</v>
      </c>
      <c r="K1199" t="s">
        <v>22</v>
      </c>
      <c r="L1199" t="s">
        <v>23</v>
      </c>
    </row>
    <row r="1200" spans="1:12" hidden="1" x14ac:dyDescent="0.2">
      <c r="A1200" t="s">
        <v>192</v>
      </c>
      <c r="B1200" s="2">
        <v>340423200</v>
      </c>
      <c r="C1200" s="2">
        <v>111</v>
      </c>
      <c r="D1200" s="3">
        <v>1828</v>
      </c>
      <c r="E1200" s="3">
        <v>136</v>
      </c>
      <c r="F1200" s="4">
        <v>18.52</v>
      </c>
      <c r="G1200">
        <v>0</v>
      </c>
      <c r="H1200" s="5">
        <v>0.99</v>
      </c>
      <c r="K1200" t="s">
        <v>22</v>
      </c>
      <c r="L1200" t="s">
        <v>23</v>
      </c>
    </row>
    <row r="1201" spans="1:12" hidden="1" x14ac:dyDescent="0.2">
      <c r="A1201" t="s">
        <v>192</v>
      </c>
      <c r="B1201" s="2">
        <v>340428521</v>
      </c>
      <c r="C1201" s="2">
        <v>44</v>
      </c>
      <c r="D1201" s="3">
        <v>49432</v>
      </c>
      <c r="E1201" s="3">
        <v>0</v>
      </c>
      <c r="F1201" s="4">
        <v>51.03</v>
      </c>
      <c r="G1201">
        <v>0</v>
      </c>
      <c r="H1201" s="5">
        <v>0</v>
      </c>
      <c r="K1201" t="s">
        <v>22</v>
      </c>
      <c r="L1201" t="s">
        <v>23</v>
      </c>
    </row>
    <row r="1202" spans="1:12" hidden="1" x14ac:dyDescent="0.2">
      <c r="A1202" t="s">
        <v>192</v>
      </c>
      <c r="B1202" s="2">
        <v>340432855</v>
      </c>
      <c r="C1202" s="2">
        <v>44</v>
      </c>
      <c r="D1202" s="3">
        <v>25263</v>
      </c>
      <c r="E1202" s="3">
        <v>0</v>
      </c>
      <c r="F1202" s="4">
        <v>9.98</v>
      </c>
      <c r="G1202">
        <v>0</v>
      </c>
      <c r="H1202" s="5">
        <v>0</v>
      </c>
      <c r="K1202" t="s">
        <v>22</v>
      </c>
      <c r="L1202" t="s">
        <v>23</v>
      </c>
    </row>
    <row r="1203" spans="1:12" hidden="1" x14ac:dyDescent="0.2">
      <c r="A1203" t="s">
        <v>192</v>
      </c>
      <c r="B1203" s="2">
        <v>340432855</v>
      </c>
      <c r="C1203" s="2">
        <v>24</v>
      </c>
      <c r="D1203" s="3">
        <v>25263</v>
      </c>
      <c r="E1203" s="3">
        <v>0</v>
      </c>
      <c r="F1203" s="4">
        <v>9.98</v>
      </c>
      <c r="G1203">
        <v>0</v>
      </c>
      <c r="H1203" s="5">
        <v>0</v>
      </c>
      <c r="K1203" t="s">
        <v>22</v>
      </c>
      <c r="L1203" t="s">
        <v>23</v>
      </c>
    </row>
    <row r="1204" spans="1:12" hidden="1" x14ac:dyDescent="0.2">
      <c r="A1204" t="s">
        <v>192</v>
      </c>
      <c r="B1204" s="2">
        <v>340441752</v>
      </c>
      <c r="C1204" s="2">
        <v>17</v>
      </c>
      <c r="D1204" s="3">
        <v>5139</v>
      </c>
      <c r="E1204" s="3">
        <v>0</v>
      </c>
      <c r="F1204" s="4">
        <v>22.83</v>
      </c>
      <c r="G1204">
        <v>0</v>
      </c>
      <c r="H1204" s="5">
        <v>0</v>
      </c>
      <c r="K1204" t="s">
        <v>22</v>
      </c>
      <c r="L1204" t="s">
        <v>23</v>
      </c>
    </row>
    <row r="1205" spans="1:12" hidden="1" x14ac:dyDescent="0.2">
      <c r="A1205" t="s">
        <v>192</v>
      </c>
      <c r="B1205" s="2">
        <v>340445144</v>
      </c>
      <c r="C1205" s="2">
        <v>44</v>
      </c>
      <c r="D1205" s="3">
        <v>7286</v>
      </c>
      <c r="E1205" s="3">
        <v>0</v>
      </c>
      <c r="F1205" s="4">
        <v>10.53</v>
      </c>
      <c r="G1205">
        <v>0</v>
      </c>
      <c r="H1205" s="5">
        <v>0</v>
      </c>
      <c r="K1205" t="s">
        <v>22</v>
      </c>
      <c r="L1205" t="s">
        <v>23</v>
      </c>
    </row>
    <row r="1206" spans="1:12" hidden="1" x14ac:dyDescent="0.2">
      <c r="A1206" t="s">
        <v>192</v>
      </c>
      <c r="B1206" s="2">
        <v>340445387</v>
      </c>
      <c r="C1206" s="2">
        <v>44</v>
      </c>
      <c r="D1206" s="3">
        <v>14452</v>
      </c>
      <c r="E1206" s="3">
        <v>0</v>
      </c>
      <c r="F1206" s="4">
        <v>18.45</v>
      </c>
      <c r="G1206">
        <v>0</v>
      </c>
      <c r="H1206" s="5">
        <v>0</v>
      </c>
      <c r="K1206" t="s">
        <v>22</v>
      </c>
      <c r="L1206" t="s">
        <v>23</v>
      </c>
    </row>
    <row r="1207" spans="1:12" hidden="1" x14ac:dyDescent="0.2">
      <c r="A1207" t="s">
        <v>192</v>
      </c>
      <c r="B1207" s="2">
        <v>340448106</v>
      </c>
      <c r="C1207" s="2">
        <v>55</v>
      </c>
      <c r="D1207" s="3">
        <v>9275</v>
      </c>
      <c r="E1207" s="3">
        <v>0</v>
      </c>
      <c r="F1207" s="4">
        <v>59.6</v>
      </c>
      <c r="G1207">
        <v>0</v>
      </c>
      <c r="H1207" s="5">
        <v>0</v>
      </c>
      <c r="K1207" t="s">
        <v>22</v>
      </c>
      <c r="L1207" t="s">
        <v>23</v>
      </c>
    </row>
    <row r="1208" spans="1:12" hidden="1" x14ac:dyDescent="0.2">
      <c r="A1208" t="s">
        <v>192</v>
      </c>
      <c r="B1208" s="2">
        <v>340450632</v>
      </c>
      <c r="C1208" s="2">
        <v>17</v>
      </c>
      <c r="D1208" s="3">
        <v>9516</v>
      </c>
      <c r="E1208" s="3">
        <v>0</v>
      </c>
      <c r="F1208" s="4">
        <v>27.16</v>
      </c>
      <c r="G1208">
        <v>0</v>
      </c>
      <c r="H1208" s="5">
        <v>0</v>
      </c>
      <c r="K1208" t="s">
        <v>22</v>
      </c>
      <c r="L1208" t="s">
        <v>23</v>
      </c>
    </row>
    <row r="1209" spans="1:12" hidden="1" x14ac:dyDescent="0.2">
      <c r="A1209" t="s">
        <v>192</v>
      </c>
      <c r="B1209" s="2">
        <v>340452832</v>
      </c>
      <c r="C1209" s="2">
        <v>28</v>
      </c>
      <c r="D1209" s="3">
        <v>14003</v>
      </c>
      <c r="E1209" s="3">
        <v>0</v>
      </c>
      <c r="F1209" s="4">
        <v>20.72</v>
      </c>
      <c r="G1209">
        <v>0</v>
      </c>
      <c r="H1209" s="5">
        <v>0</v>
      </c>
      <c r="K1209" t="s">
        <v>22</v>
      </c>
      <c r="L1209" t="s">
        <v>23</v>
      </c>
    </row>
    <row r="1210" spans="1:12" hidden="1" x14ac:dyDescent="0.2">
      <c r="A1210" t="s">
        <v>192</v>
      </c>
      <c r="B1210" s="2">
        <v>340453512</v>
      </c>
      <c r="C1210" s="2">
        <v>139</v>
      </c>
      <c r="D1210" s="3">
        <v>20452</v>
      </c>
      <c r="E1210" s="3">
        <v>4012</v>
      </c>
      <c r="F1210" s="4">
        <v>129.06</v>
      </c>
      <c r="G1210">
        <v>0</v>
      </c>
      <c r="H1210" s="5">
        <v>0.98</v>
      </c>
      <c r="K1210" t="s">
        <v>22</v>
      </c>
      <c r="L1210" t="s">
        <v>23</v>
      </c>
    </row>
    <row r="1211" spans="1:12" hidden="1" x14ac:dyDescent="0.2">
      <c r="A1211" t="s">
        <v>192</v>
      </c>
      <c r="B1211" s="2">
        <v>340454987</v>
      </c>
      <c r="C1211" s="2">
        <v>111</v>
      </c>
      <c r="D1211" s="3">
        <v>6076</v>
      </c>
      <c r="E1211" s="3">
        <v>10</v>
      </c>
      <c r="F1211" s="4">
        <v>63.18</v>
      </c>
      <c r="G1211">
        <v>0</v>
      </c>
      <c r="H1211" s="5">
        <v>1</v>
      </c>
      <c r="K1211" t="s">
        <v>22</v>
      </c>
      <c r="L1211" t="s">
        <v>23</v>
      </c>
    </row>
    <row r="1212" spans="1:12" hidden="1" x14ac:dyDescent="0.2">
      <c r="A1212" t="s">
        <v>192</v>
      </c>
      <c r="B1212" s="2">
        <v>340466891</v>
      </c>
      <c r="C1212" s="2">
        <v>44</v>
      </c>
      <c r="D1212" s="3">
        <v>21925</v>
      </c>
      <c r="E1212" s="3">
        <v>0</v>
      </c>
      <c r="F1212" s="4">
        <v>12.74</v>
      </c>
      <c r="G1212">
        <v>0</v>
      </c>
      <c r="H1212" s="5">
        <v>0</v>
      </c>
      <c r="K1212" t="s">
        <v>22</v>
      </c>
      <c r="L1212" t="s">
        <v>23</v>
      </c>
    </row>
    <row r="1213" spans="1:12" hidden="1" x14ac:dyDescent="0.2">
      <c r="A1213" t="s">
        <v>192</v>
      </c>
      <c r="B1213" s="2">
        <v>340467669</v>
      </c>
      <c r="C1213" s="2">
        <v>55</v>
      </c>
      <c r="D1213" s="3">
        <v>7409</v>
      </c>
      <c r="E1213" s="3">
        <v>0</v>
      </c>
      <c r="F1213" s="4">
        <v>9.6</v>
      </c>
      <c r="G1213">
        <v>0</v>
      </c>
      <c r="H1213" s="5">
        <v>0</v>
      </c>
      <c r="K1213" t="s">
        <v>22</v>
      </c>
      <c r="L1213" t="s">
        <v>23</v>
      </c>
    </row>
    <row r="1214" spans="1:12" hidden="1" x14ac:dyDescent="0.2">
      <c r="A1214" t="s">
        <v>192</v>
      </c>
      <c r="B1214" s="2">
        <v>340468808</v>
      </c>
      <c r="C1214" s="2">
        <v>55</v>
      </c>
      <c r="D1214" s="3">
        <v>24724</v>
      </c>
      <c r="E1214" s="3">
        <v>0</v>
      </c>
      <c r="F1214" s="4">
        <v>33.78</v>
      </c>
      <c r="G1214">
        <v>0</v>
      </c>
      <c r="H1214" s="5">
        <v>0</v>
      </c>
      <c r="K1214" t="s">
        <v>22</v>
      </c>
      <c r="L1214" t="s">
        <v>23</v>
      </c>
    </row>
    <row r="1215" spans="1:12" hidden="1" x14ac:dyDescent="0.2">
      <c r="A1215" t="s">
        <v>192</v>
      </c>
      <c r="B1215" s="2">
        <v>340469213</v>
      </c>
      <c r="C1215" s="2">
        <v>28</v>
      </c>
      <c r="D1215" s="3">
        <v>16588</v>
      </c>
      <c r="E1215" s="3">
        <v>0</v>
      </c>
      <c r="F1215" s="4">
        <v>23.07</v>
      </c>
      <c r="G1215">
        <v>0</v>
      </c>
      <c r="H1215" s="5">
        <v>0</v>
      </c>
      <c r="K1215" t="s">
        <v>22</v>
      </c>
      <c r="L1215" t="s">
        <v>23</v>
      </c>
    </row>
    <row r="1216" spans="1:12" hidden="1" x14ac:dyDescent="0.2">
      <c r="A1216" t="s">
        <v>192</v>
      </c>
      <c r="B1216" s="2">
        <v>340470725</v>
      </c>
      <c r="C1216" s="2">
        <v>44</v>
      </c>
      <c r="D1216" s="3">
        <v>9712</v>
      </c>
      <c r="E1216" s="3">
        <v>0</v>
      </c>
      <c r="F1216" s="4">
        <v>27.02</v>
      </c>
      <c r="G1216">
        <v>0</v>
      </c>
      <c r="H1216" s="5">
        <v>0</v>
      </c>
      <c r="K1216" t="s">
        <v>22</v>
      </c>
      <c r="L1216" t="s">
        <v>23</v>
      </c>
    </row>
    <row r="1217" spans="1:12" hidden="1" x14ac:dyDescent="0.2">
      <c r="A1217" t="s">
        <v>192</v>
      </c>
      <c r="B1217" s="2">
        <v>340475561</v>
      </c>
      <c r="C1217" s="2">
        <v>44</v>
      </c>
      <c r="D1217" s="3">
        <v>6592</v>
      </c>
      <c r="E1217" s="3">
        <v>0</v>
      </c>
      <c r="F1217" s="4">
        <v>8.3000000000000007</v>
      </c>
      <c r="G1217">
        <v>0</v>
      </c>
      <c r="H1217" s="5">
        <v>0</v>
      </c>
      <c r="K1217" t="s">
        <v>22</v>
      </c>
      <c r="L1217" t="s">
        <v>23</v>
      </c>
    </row>
    <row r="1218" spans="1:12" hidden="1" x14ac:dyDescent="0.2">
      <c r="A1218" t="s">
        <v>192</v>
      </c>
      <c r="B1218" s="2">
        <v>340475854</v>
      </c>
      <c r="C1218" s="2">
        <v>28</v>
      </c>
      <c r="D1218" s="3">
        <v>15211</v>
      </c>
      <c r="E1218" s="3">
        <v>0</v>
      </c>
      <c r="F1218" s="4">
        <v>19.739999999999998</v>
      </c>
      <c r="G1218">
        <v>0</v>
      </c>
      <c r="H1218" s="5">
        <v>0</v>
      </c>
      <c r="K1218" t="s">
        <v>22</v>
      </c>
      <c r="L1218" t="s">
        <v>23</v>
      </c>
    </row>
    <row r="1219" spans="1:12" hidden="1" x14ac:dyDescent="0.2">
      <c r="A1219" t="s">
        <v>192</v>
      </c>
      <c r="B1219" s="2">
        <v>340476086</v>
      </c>
      <c r="C1219" s="2">
        <v>55</v>
      </c>
      <c r="D1219" s="3">
        <v>4827</v>
      </c>
      <c r="E1219" s="3">
        <v>0</v>
      </c>
      <c r="F1219" s="4">
        <v>6.42</v>
      </c>
      <c r="G1219">
        <v>0</v>
      </c>
      <c r="H1219" s="5">
        <v>0</v>
      </c>
      <c r="K1219" t="s">
        <v>22</v>
      </c>
      <c r="L1219" t="s">
        <v>23</v>
      </c>
    </row>
    <row r="1220" spans="1:12" hidden="1" x14ac:dyDescent="0.2">
      <c r="A1220" t="s">
        <v>192</v>
      </c>
      <c r="B1220" s="2">
        <v>340476435</v>
      </c>
      <c r="C1220" s="2">
        <v>55</v>
      </c>
      <c r="D1220" s="3">
        <v>9868</v>
      </c>
      <c r="E1220" s="3">
        <v>0</v>
      </c>
      <c r="F1220" s="4">
        <v>29.43</v>
      </c>
      <c r="G1220">
        <v>0</v>
      </c>
      <c r="H1220" s="5">
        <v>0</v>
      </c>
      <c r="K1220" t="s">
        <v>22</v>
      </c>
      <c r="L1220" t="s">
        <v>23</v>
      </c>
    </row>
    <row r="1221" spans="1:12" hidden="1" x14ac:dyDescent="0.2">
      <c r="A1221" t="s">
        <v>192</v>
      </c>
      <c r="B1221" s="2">
        <v>340477773</v>
      </c>
      <c r="C1221" s="2">
        <v>87</v>
      </c>
      <c r="D1221" s="3">
        <v>9515</v>
      </c>
      <c r="E1221" s="3">
        <v>50</v>
      </c>
      <c r="F1221" s="4">
        <v>33.15</v>
      </c>
      <c r="G1221">
        <v>0</v>
      </c>
      <c r="H1221" s="5">
        <v>1</v>
      </c>
      <c r="K1221" t="s">
        <v>22</v>
      </c>
      <c r="L1221" t="s">
        <v>23</v>
      </c>
    </row>
    <row r="1222" spans="1:12" hidden="1" x14ac:dyDescent="0.2">
      <c r="A1222" t="s">
        <v>192</v>
      </c>
      <c r="B1222" s="2">
        <v>340478454</v>
      </c>
      <c r="C1222" s="2">
        <v>28</v>
      </c>
      <c r="D1222" s="3">
        <v>3833</v>
      </c>
      <c r="E1222" s="3">
        <v>0</v>
      </c>
      <c r="F1222" s="4">
        <v>5.38</v>
      </c>
      <c r="G1222">
        <v>0</v>
      </c>
      <c r="H1222" s="5">
        <v>0</v>
      </c>
      <c r="K1222" t="s">
        <v>22</v>
      </c>
      <c r="L1222" t="s">
        <v>23</v>
      </c>
    </row>
    <row r="1223" spans="1:12" hidden="1" x14ac:dyDescent="0.2">
      <c r="A1223" t="s">
        <v>192</v>
      </c>
      <c r="B1223" s="2">
        <v>340478671</v>
      </c>
      <c r="C1223" s="2">
        <v>28</v>
      </c>
      <c r="D1223" s="3">
        <v>6278</v>
      </c>
      <c r="E1223" s="3">
        <v>0</v>
      </c>
      <c r="F1223" s="4">
        <v>17.350000000000001</v>
      </c>
      <c r="G1223">
        <v>0</v>
      </c>
      <c r="H1223" s="5">
        <v>0</v>
      </c>
      <c r="K1223" t="s">
        <v>22</v>
      </c>
      <c r="L1223" t="s">
        <v>23</v>
      </c>
    </row>
    <row r="1224" spans="1:12" hidden="1" x14ac:dyDescent="0.2">
      <c r="A1224" t="s">
        <v>192</v>
      </c>
      <c r="B1224" s="2">
        <v>340479532</v>
      </c>
      <c r="C1224" s="2">
        <v>44</v>
      </c>
      <c r="D1224" s="3">
        <v>13210</v>
      </c>
      <c r="E1224" s="3">
        <v>0</v>
      </c>
      <c r="F1224" s="4">
        <v>17.329999999999998</v>
      </c>
      <c r="G1224">
        <v>0</v>
      </c>
      <c r="H1224" s="5">
        <v>0</v>
      </c>
      <c r="K1224" t="s">
        <v>22</v>
      </c>
      <c r="L1224" t="s">
        <v>23</v>
      </c>
    </row>
    <row r="1225" spans="1:12" hidden="1" x14ac:dyDescent="0.2">
      <c r="A1225" t="s">
        <v>192</v>
      </c>
      <c r="B1225" s="2">
        <v>340481069</v>
      </c>
      <c r="C1225" s="2">
        <v>28</v>
      </c>
      <c r="D1225" s="3">
        <v>9452</v>
      </c>
      <c r="E1225" s="3">
        <v>0</v>
      </c>
      <c r="F1225" s="4">
        <v>27.76</v>
      </c>
      <c r="G1225">
        <v>0</v>
      </c>
      <c r="H1225" s="5">
        <v>0</v>
      </c>
      <c r="K1225" t="s">
        <v>22</v>
      </c>
      <c r="L1225" t="s">
        <v>23</v>
      </c>
    </row>
    <row r="1226" spans="1:12" hidden="1" x14ac:dyDescent="0.2">
      <c r="A1226" t="s">
        <v>192</v>
      </c>
      <c r="B1226" s="2">
        <v>340481106</v>
      </c>
      <c r="C1226" s="2">
        <v>6</v>
      </c>
      <c r="D1226" s="3">
        <v>1529</v>
      </c>
      <c r="E1226" s="3">
        <v>0</v>
      </c>
      <c r="F1226" s="4">
        <v>1.02</v>
      </c>
      <c r="G1226">
        <v>0</v>
      </c>
      <c r="H1226" s="5">
        <v>0</v>
      </c>
      <c r="K1226" t="s">
        <v>22</v>
      </c>
      <c r="L1226" t="s">
        <v>23</v>
      </c>
    </row>
    <row r="1227" spans="1:12" hidden="1" x14ac:dyDescent="0.2">
      <c r="A1227" t="s">
        <v>192</v>
      </c>
      <c r="B1227" s="2">
        <v>340481145</v>
      </c>
      <c r="C1227" s="2">
        <v>111</v>
      </c>
      <c r="D1227" s="3">
        <v>32952</v>
      </c>
      <c r="E1227" s="3">
        <v>5604</v>
      </c>
      <c r="F1227" s="4">
        <v>125.06</v>
      </c>
      <c r="G1227">
        <v>0</v>
      </c>
      <c r="H1227" s="5">
        <v>0.98</v>
      </c>
      <c r="K1227" t="s">
        <v>22</v>
      </c>
      <c r="L1227" t="s">
        <v>23</v>
      </c>
    </row>
    <row r="1228" spans="1:12" hidden="1" x14ac:dyDescent="0.2">
      <c r="A1228" t="s">
        <v>192</v>
      </c>
      <c r="B1228" s="2">
        <v>340481145</v>
      </c>
      <c r="C1228" s="2">
        <v>111</v>
      </c>
      <c r="D1228" s="3">
        <v>32952</v>
      </c>
      <c r="E1228" s="3">
        <v>5604</v>
      </c>
      <c r="F1228" s="4">
        <v>125.06</v>
      </c>
      <c r="G1228">
        <v>0</v>
      </c>
      <c r="H1228" s="5">
        <v>0.98</v>
      </c>
      <c r="K1228" t="s">
        <v>22</v>
      </c>
      <c r="L1228" t="s">
        <v>23</v>
      </c>
    </row>
    <row r="1229" spans="1:12" hidden="1" x14ac:dyDescent="0.2">
      <c r="A1229" t="s">
        <v>192</v>
      </c>
      <c r="B1229" s="2">
        <v>340481145</v>
      </c>
      <c r="C1229" s="2">
        <v>139</v>
      </c>
      <c r="D1229" s="3">
        <v>32952</v>
      </c>
      <c r="E1229" s="3">
        <v>5604</v>
      </c>
      <c r="F1229" s="4">
        <v>125.06</v>
      </c>
      <c r="G1229">
        <v>0</v>
      </c>
      <c r="H1229" s="5">
        <v>0.98</v>
      </c>
      <c r="K1229" t="s">
        <v>22</v>
      </c>
      <c r="L1229" t="s">
        <v>23</v>
      </c>
    </row>
    <row r="1230" spans="1:12" hidden="1" x14ac:dyDescent="0.2">
      <c r="A1230" t="s">
        <v>192</v>
      </c>
      <c r="B1230" s="2">
        <v>340481176</v>
      </c>
      <c r="C1230" s="2">
        <v>55</v>
      </c>
      <c r="D1230" s="3">
        <v>19030</v>
      </c>
      <c r="E1230" s="3">
        <v>0</v>
      </c>
      <c r="F1230" s="4">
        <v>26.48</v>
      </c>
      <c r="G1230">
        <v>0</v>
      </c>
      <c r="H1230" s="5">
        <v>0</v>
      </c>
      <c r="K1230" t="s">
        <v>22</v>
      </c>
      <c r="L1230" t="s">
        <v>23</v>
      </c>
    </row>
    <row r="1231" spans="1:12" hidden="1" x14ac:dyDescent="0.2">
      <c r="A1231" t="s">
        <v>192</v>
      </c>
      <c r="B1231" s="2">
        <v>340482249</v>
      </c>
      <c r="C1231" s="2">
        <v>55</v>
      </c>
      <c r="D1231" s="3">
        <v>13432</v>
      </c>
      <c r="E1231" s="3">
        <v>0</v>
      </c>
      <c r="F1231" s="4">
        <v>19.649999999999999</v>
      </c>
      <c r="G1231">
        <v>0</v>
      </c>
      <c r="H1231" s="5">
        <v>0</v>
      </c>
      <c r="K1231" t="s">
        <v>22</v>
      </c>
      <c r="L1231" t="s">
        <v>23</v>
      </c>
    </row>
    <row r="1232" spans="1:12" hidden="1" x14ac:dyDescent="0.2">
      <c r="A1232" t="s">
        <v>192</v>
      </c>
      <c r="B1232" s="2">
        <v>340482800</v>
      </c>
      <c r="C1232" s="2">
        <v>55</v>
      </c>
      <c r="D1232" s="3">
        <v>23478</v>
      </c>
      <c r="E1232" s="3">
        <v>0</v>
      </c>
      <c r="F1232" s="4">
        <v>30.2</v>
      </c>
      <c r="G1232">
        <v>0</v>
      </c>
      <c r="H1232" s="5">
        <v>0</v>
      </c>
      <c r="K1232" t="s">
        <v>22</v>
      </c>
      <c r="L1232" t="s">
        <v>23</v>
      </c>
    </row>
    <row r="1233" spans="1:12" hidden="1" x14ac:dyDescent="0.2">
      <c r="A1233" t="s">
        <v>192</v>
      </c>
      <c r="B1233" s="2">
        <v>340482853</v>
      </c>
      <c r="C1233" s="2">
        <v>69</v>
      </c>
      <c r="D1233" s="3">
        <v>29035</v>
      </c>
      <c r="E1233" s="3">
        <v>0</v>
      </c>
      <c r="F1233" s="4">
        <v>35.479999999999997</v>
      </c>
      <c r="G1233">
        <v>0</v>
      </c>
      <c r="H1233" s="5">
        <v>0</v>
      </c>
      <c r="K1233" t="s">
        <v>22</v>
      </c>
      <c r="L1233" t="s">
        <v>23</v>
      </c>
    </row>
    <row r="1234" spans="1:12" hidden="1" x14ac:dyDescent="0.2">
      <c r="A1234" t="s">
        <v>192</v>
      </c>
      <c r="B1234" s="2">
        <v>340483894</v>
      </c>
      <c r="C1234" s="2">
        <v>6</v>
      </c>
      <c r="D1234" s="3">
        <v>885</v>
      </c>
      <c r="E1234" s="3">
        <v>0</v>
      </c>
      <c r="F1234" s="4">
        <v>0.83</v>
      </c>
      <c r="G1234">
        <v>0</v>
      </c>
      <c r="H1234" s="5">
        <v>0</v>
      </c>
      <c r="K1234" t="s">
        <v>22</v>
      </c>
      <c r="L1234" t="s">
        <v>23</v>
      </c>
    </row>
    <row r="1235" spans="1:12" hidden="1" x14ac:dyDescent="0.2">
      <c r="A1235" t="s">
        <v>192</v>
      </c>
      <c r="B1235" s="2">
        <v>340484294</v>
      </c>
      <c r="C1235" s="2">
        <v>6</v>
      </c>
      <c r="D1235" s="3">
        <v>1791</v>
      </c>
      <c r="E1235" s="3">
        <v>0</v>
      </c>
      <c r="F1235" s="4">
        <v>2.78</v>
      </c>
      <c r="G1235">
        <v>0</v>
      </c>
      <c r="H1235" s="5">
        <v>0</v>
      </c>
      <c r="K1235" t="s">
        <v>22</v>
      </c>
      <c r="L1235" t="s">
        <v>23</v>
      </c>
    </row>
    <row r="1236" spans="1:12" hidden="1" x14ac:dyDescent="0.2">
      <c r="A1236" t="s">
        <v>192</v>
      </c>
      <c r="B1236" s="2">
        <v>340485073</v>
      </c>
      <c r="C1236" s="2">
        <v>346</v>
      </c>
      <c r="D1236" s="3">
        <v>21335</v>
      </c>
      <c r="E1236" s="3">
        <v>7205</v>
      </c>
      <c r="F1236" s="4">
        <v>195.3</v>
      </c>
      <c r="G1236">
        <v>0</v>
      </c>
      <c r="H1236" s="5">
        <v>0.94</v>
      </c>
      <c r="K1236" t="s">
        <v>22</v>
      </c>
      <c r="L1236" t="s">
        <v>23</v>
      </c>
    </row>
    <row r="1237" spans="1:12" hidden="1" x14ac:dyDescent="0.2">
      <c r="A1237" t="s">
        <v>192</v>
      </c>
      <c r="B1237" s="2">
        <v>340485116</v>
      </c>
      <c r="C1237" s="2">
        <v>218</v>
      </c>
      <c r="D1237" s="3">
        <v>4292</v>
      </c>
      <c r="E1237" s="3">
        <v>776</v>
      </c>
      <c r="F1237" s="4">
        <v>63.44</v>
      </c>
      <c r="G1237">
        <v>0</v>
      </c>
      <c r="H1237" s="5">
        <v>0.98</v>
      </c>
      <c r="K1237" t="s">
        <v>22</v>
      </c>
      <c r="L1237" t="s">
        <v>23</v>
      </c>
    </row>
    <row r="1238" spans="1:12" hidden="1" x14ac:dyDescent="0.2">
      <c r="A1238" t="s">
        <v>192</v>
      </c>
      <c r="B1238" s="2">
        <v>340485613</v>
      </c>
      <c r="C1238" s="2">
        <v>28</v>
      </c>
      <c r="D1238" s="3">
        <v>14546</v>
      </c>
      <c r="E1238" s="3">
        <v>0</v>
      </c>
      <c r="F1238" s="4">
        <v>27.26</v>
      </c>
      <c r="G1238">
        <v>0</v>
      </c>
      <c r="H1238" s="5">
        <v>0</v>
      </c>
      <c r="K1238" t="s">
        <v>22</v>
      </c>
      <c r="L1238" t="s">
        <v>23</v>
      </c>
    </row>
    <row r="1239" spans="1:12" hidden="1" x14ac:dyDescent="0.2">
      <c r="A1239" t="s">
        <v>192</v>
      </c>
      <c r="B1239" s="2">
        <v>340485908</v>
      </c>
      <c r="C1239" s="2">
        <v>55</v>
      </c>
      <c r="D1239" s="3">
        <v>32652</v>
      </c>
      <c r="E1239" s="3">
        <v>0</v>
      </c>
      <c r="F1239" s="4">
        <v>40.79</v>
      </c>
      <c r="G1239">
        <v>0</v>
      </c>
      <c r="H1239" s="5">
        <v>0</v>
      </c>
      <c r="K1239" t="s">
        <v>22</v>
      </c>
      <c r="L1239" t="s">
        <v>23</v>
      </c>
    </row>
    <row r="1240" spans="1:12" hidden="1" x14ac:dyDescent="0.2">
      <c r="A1240" t="s">
        <v>192</v>
      </c>
      <c r="B1240" s="2">
        <v>340488439</v>
      </c>
      <c r="C1240" s="2">
        <v>55</v>
      </c>
      <c r="D1240" s="3">
        <v>14470</v>
      </c>
      <c r="E1240" s="3">
        <v>0</v>
      </c>
      <c r="F1240" s="4">
        <v>18.309999999999999</v>
      </c>
      <c r="G1240">
        <v>0</v>
      </c>
      <c r="H1240" s="5">
        <v>0</v>
      </c>
      <c r="K1240" t="s">
        <v>22</v>
      </c>
      <c r="L1240" t="s">
        <v>23</v>
      </c>
    </row>
    <row r="1241" spans="1:12" hidden="1" x14ac:dyDescent="0.2">
      <c r="A1241" t="s">
        <v>192</v>
      </c>
      <c r="B1241" s="2">
        <v>340488855</v>
      </c>
      <c r="C1241" s="2">
        <v>218</v>
      </c>
      <c r="D1241" s="3">
        <v>40504</v>
      </c>
      <c r="E1241" s="3">
        <v>3592</v>
      </c>
      <c r="F1241" s="4">
        <v>176.28</v>
      </c>
      <c r="G1241">
        <v>0</v>
      </c>
      <c r="H1241" s="5">
        <v>0.99</v>
      </c>
      <c r="K1241" t="s">
        <v>22</v>
      </c>
      <c r="L1241" t="s">
        <v>23</v>
      </c>
    </row>
    <row r="1242" spans="1:12" hidden="1" x14ac:dyDescent="0.2">
      <c r="A1242" t="s">
        <v>192</v>
      </c>
      <c r="B1242" s="2">
        <v>340489285</v>
      </c>
      <c r="C1242" s="2">
        <v>55</v>
      </c>
      <c r="D1242" s="3">
        <v>29680</v>
      </c>
      <c r="E1242" s="3">
        <v>0</v>
      </c>
      <c r="F1242" s="4">
        <v>34.950000000000003</v>
      </c>
      <c r="G1242">
        <v>0</v>
      </c>
      <c r="H1242" s="5">
        <v>0</v>
      </c>
      <c r="K1242" t="s">
        <v>22</v>
      </c>
      <c r="L1242" t="s">
        <v>23</v>
      </c>
    </row>
    <row r="1243" spans="1:12" hidden="1" x14ac:dyDescent="0.2">
      <c r="A1243" t="s">
        <v>192</v>
      </c>
      <c r="B1243" s="2">
        <v>340491845</v>
      </c>
      <c r="C1243" s="2">
        <v>436</v>
      </c>
      <c r="D1243" s="3">
        <v>62046</v>
      </c>
      <c r="E1243" s="3">
        <v>3738</v>
      </c>
      <c r="F1243" s="4">
        <v>319.5</v>
      </c>
      <c r="G1243">
        <v>0</v>
      </c>
      <c r="H1243" s="5">
        <v>0.99</v>
      </c>
      <c r="K1243" t="s">
        <v>22</v>
      </c>
      <c r="L1243" t="s">
        <v>23</v>
      </c>
    </row>
    <row r="1244" spans="1:12" hidden="1" x14ac:dyDescent="0.2">
      <c r="A1244" t="s">
        <v>192</v>
      </c>
      <c r="B1244" s="2">
        <v>340492892</v>
      </c>
      <c r="C1244" s="2">
        <v>55</v>
      </c>
      <c r="D1244" s="3">
        <v>12456</v>
      </c>
      <c r="E1244" s="3">
        <v>0</v>
      </c>
      <c r="F1244" s="4">
        <v>43.2</v>
      </c>
      <c r="G1244">
        <v>0</v>
      </c>
      <c r="H1244" s="5">
        <v>0</v>
      </c>
      <c r="K1244" t="s">
        <v>22</v>
      </c>
      <c r="L1244" t="s">
        <v>23</v>
      </c>
    </row>
    <row r="1245" spans="1:12" hidden="1" x14ac:dyDescent="0.2">
      <c r="A1245" t="s">
        <v>192</v>
      </c>
      <c r="B1245" s="2">
        <v>340493399</v>
      </c>
      <c r="C1245" s="2">
        <v>173</v>
      </c>
      <c r="D1245" s="3">
        <v>4992</v>
      </c>
      <c r="E1245" s="3">
        <v>1084</v>
      </c>
      <c r="F1245" s="4">
        <v>43.2</v>
      </c>
      <c r="G1245">
        <v>0</v>
      </c>
      <c r="H1245" s="5">
        <v>0.97</v>
      </c>
      <c r="K1245" t="s">
        <v>22</v>
      </c>
      <c r="L1245" t="s">
        <v>23</v>
      </c>
    </row>
    <row r="1246" spans="1:12" hidden="1" x14ac:dyDescent="0.2">
      <c r="A1246" t="s">
        <v>192</v>
      </c>
      <c r="B1246" s="2">
        <v>340494743</v>
      </c>
      <c r="C1246" s="2">
        <v>44</v>
      </c>
      <c r="D1246" s="3">
        <v>27211</v>
      </c>
      <c r="E1246" s="3">
        <v>0</v>
      </c>
      <c r="F1246" s="4">
        <v>44.15</v>
      </c>
      <c r="G1246">
        <v>0</v>
      </c>
      <c r="H1246" s="5">
        <v>0</v>
      </c>
      <c r="K1246" t="s">
        <v>22</v>
      </c>
      <c r="L1246" t="s">
        <v>23</v>
      </c>
    </row>
    <row r="1247" spans="1:12" hidden="1" x14ac:dyDescent="0.2">
      <c r="A1247" t="s">
        <v>192</v>
      </c>
      <c r="B1247" s="2">
        <v>340494917</v>
      </c>
      <c r="C1247" s="2">
        <v>87</v>
      </c>
      <c r="D1247" s="3">
        <v>8500</v>
      </c>
      <c r="E1247" s="3">
        <v>1950</v>
      </c>
      <c r="F1247" s="4">
        <v>23.8</v>
      </c>
      <c r="G1247">
        <v>0</v>
      </c>
      <c r="H1247" s="5">
        <v>0.97</v>
      </c>
      <c r="K1247" t="s">
        <v>22</v>
      </c>
      <c r="L1247" t="s">
        <v>23</v>
      </c>
    </row>
    <row r="1248" spans="1:12" hidden="1" x14ac:dyDescent="0.2">
      <c r="A1248" t="s">
        <v>192</v>
      </c>
      <c r="B1248" s="2">
        <v>340494937</v>
      </c>
      <c r="C1248" s="2">
        <v>28</v>
      </c>
      <c r="D1248" s="3">
        <v>1061</v>
      </c>
      <c r="E1248" s="3">
        <v>0</v>
      </c>
      <c r="F1248" s="4">
        <v>1.51</v>
      </c>
      <c r="G1248">
        <v>0</v>
      </c>
      <c r="H1248" s="5">
        <v>0</v>
      </c>
      <c r="K1248" t="s">
        <v>22</v>
      </c>
      <c r="L1248" t="s">
        <v>23</v>
      </c>
    </row>
    <row r="1249" spans="1:12" hidden="1" x14ac:dyDescent="0.2">
      <c r="A1249" t="s">
        <v>192</v>
      </c>
      <c r="B1249" s="2">
        <v>340495337</v>
      </c>
      <c r="C1249" s="2">
        <v>87</v>
      </c>
      <c r="D1249" s="3">
        <v>10260</v>
      </c>
      <c r="E1249" s="3">
        <v>2045</v>
      </c>
      <c r="F1249" s="4">
        <v>31.8</v>
      </c>
      <c r="G1249">
        <v>0</v>
      </c>
      <c r="H1249" s="5">
        <v>0.98</v>
      </c>
      <c r="K1249" t="s">
        <v>22</v>
      </c>
      <c r="L1249" t="s">
        <v>23</v>
      </c>
    </row>
    <row r="1250" spans="1:12" hidden="1" x14ac:dyDescent="0.2">
      <c r="A1250" t="s">
        <v>192</v>
      </c>
      <c r="B1250" s="2">
        <v>340495811</v>
      </c>
      <c r="C1250" s="2">
        <v>28</v>
      </c>
      <c r="D1250" s="3">
        <v>13959</v>
      </c>
      <c r="E1250" s="3">
        <v>0</v>
      </c>
      <c r="F1250" s="4">
        <v>27.5</v>
      </c>
      <c r="G1250">
        <v>0</v>
      </c>
      <c r="H1250" s="5">
        <v>0</v>
      </c>
      <c r="K1250" t="s">
        <v>22</v>
      </c>
      <c r="L1250" t="s">
        <v>23</v>
      </c>
    </row>
    <row r="1251" spans="1:12" hidden="1" x14ac:dyDescent="0.2">
      <c r="A1251" t="s">
        <v>192</v>
      </c>
      <c r="B1251" s="2">
        <v>340495884</v>
      </c>
      <c r="C1251" s="2">
        <v>28</v>
      </c>
      <c r="D1251" s="3">
        <v>0</v>
      </c>
      <c r="E1251" s="3">
        <v>0</v>
      </c>
      <c r="F1251" s="4">
        <v>0</v>
      </c>
      <c r="G1251">
        <v>0</v>
      </c>
      <c r="H1251" s="5">
        <v>0</v>
      </c>
      <c r="K1251" t="s">
        <v>22</v>
      </c>
      <c r="L1251" t="s">
        <v>23</v>
      </c>
    </row>
    <row r="1252" spans="1:12" hidden="1" x14ac:dyDescent="0.2">
      <c r="A1252" t="s">
        <v>192</v>
      </c>
      <c r="B1252" s="2">
        <v>340498825</v>
      </c>
      <c r="C1252" s="2">
        <v>630</v>
      </c>
      <c r="D1252" s="3">
        <v>82390</v>
      </c>
      <c r="E1252" s="3">
        <v>990</v>
      </c>
      <c r="F1252" s="4">
        <v>384</v>
      </c>
      <c r="G1252">
        <v>0</v>
      </c>
      <c r="H1252" s="5">
        <v>1</v>
      </c>
      <c r="K1252" t="s">
        <v>22</v>
      </c>
      <c r="L1252" t="s">
        <v>23</v>
      </c>
    </row>
    <row r="1253" spans="1:12" hidden="1" x14ac:dyDescent="0.2">
      <c r="A1253" t="s">
        <v>192</v>
      </c>
      <c r="B1253" s="2">
        <v>340499272</v>
      </c>
      <c r="C1253" s="2">
        <v>55</v>
      </c>
      <c r="D1253" s="3">
        <v>25230</v>
      </c>
      <c r="E1253" s="3">
        <v>0</v>
      </c>
      <c r="F1253" s="4">
        <v>46.1</v>
      </c>
      <c r="G1253">
        <v>0</v>
      </c>
      <c r="H1253" s="5">
        <v>0</v>
      </c>
      <c r="K1253" t="s">
        <v>22</v>
      </c>
      <c r="L1253" t="s">
        <v>23</v>
      </c>
    </row>
    <row r="1254" spans="1:12" hidden="1" x14ac:dyDescent="0.2">
      <c r="A1254" t="s">
        <v>192</v>
      </c>
      <c r="B1254" s="2">
        <v>340501486</v>
      </c>
      <c r="C1254" s="2">
        <v>44</v>
      </c>
      <c r="D1254" s="3">
        <v>6201</v>
      </c>
      <c r="E1254" s="3">
        <v>0</v>
      </c>
      <c r="F1254" s="4">
        <v>28.58</v>
      </c>
      <c r="G1254">
        <v>0</v>
      </c>
      <c r="H1254" s="5">
        <v>0</v>
      </c>
      <c r="K1254" t="s">
        <v>22</v>
      </c>
      <c r="L1254" t="s">
        <v>23</v>
      </c>
    </row>
    <row r="1255" spans="1:12" hidden="1" x14ac:dyDescent="0.2">
      <c r="A1255" t="s">
        <v>192</v>
      </c>
      <c r="B1255" s="2">
        <v>340501590</v>
      </c>
      <c r="C1255" s="2">
        <v>44</v>
      </c>
      <c r="D1255" s="3">
        <v>28793</v>
      </c>
      <c r="E1255" s="3">
        <v>0</v>
      </c>
      <c r="F1255" s="4">
        <v>42.08</v>
      </c>
      <c r="G1255">
        <v>0</v>
      </c>
      <c r="H1255" s="5">
        <v>0</v>
      </c>
      <c r="K1255" t="s">
        <v>22</v>
      </c>
      <c r="L1255" t="s">
        <v>23</v>
      </c>
    </row>
    <row r="1256" spans="1:12" hidden="1" x14ac:dyDescent="0.2">
      <c r="A1256" t="s">
        <v>192</v>
      </c>
      <c r="B1256" s="2">
        <v>340502274</v>
      </c>
      <c r="C1256" s="2">
        <v>218</v>
      </c>
      <c r="D1256" s="3">
        <v>19362</v>
      </c>
      <c r="E1256" s="3">
        <v>5748</v>
      </c>
      <c r="F1256" s="4">
        <v>116.52</v>
      </c>
      <c r="G1256">
        <v>0</v>
      </c>
      <c r="H1256" s="5">
        <v>0.95</v>
      </c>
      <c r="K1256" t="s">
        <v>22</v>
      </c>
      <c r="L1256" t="s">
        <v>23</v>
      </c>
    </row>
    <row r="1257" spans="1:12" hidden="1" x14ac:dyDescent="0.2">
      <c r="A1257" t="s">
        <v>192</v>
      </c>
      <c r="B1257" s="2">
        <v>340502293</v>
      </c>
      <c r="C1257" s="2">
        <v>28</v>
      </c>
      <c r="D1257" s="3">
        <v>170435</v>
      </c>
      <c r="E1257" s="3">
        <v>41810</v>
      </c>
      <c r="F1257" s="4">
        <v>160.05000000000001</v>
      </c>
      <c r="G1257">
        <v>0</v>
      </c>
      <c r="H1257" s="5">
        <v>0.98</v>
      </c>
      <c r="K1257" t="s">
        <v>22</v>
      </c>
      <c r="L1257" t="s">
        <v>23</v>
      </c>
    </row>
    <row r="1258" spans="1:12" hidden="1" x14ac:dyDescent="0.2">
      <c r="A1258" t="s">
        <v>192</v>
      </c>
      <c r="B1258" s="2">
        <v>340502293</v>
      </c>
      <c r="C1258" s="2">
        <v>173</v>
      </c>
      <c r="D1258" s="3">
        <v>170435</v>
      </c>
      <c r="E1258" s="3">
        <v>41810</v>
      </c>
      <c r="F1258" s="4">
        <v>160.05000000000001</v>
      </c>
      <c r="G1258">
        <v>0</v>
      </c>
      <c r="H1258" s="5">
        <v>0.98</v>
      </c>
      <c r="K1258" t="s">
        <v>22</v>
      </c>
      <c r="L1258" t="s">
        <v>23</v>
      </c>
    </row>
    <row r="1259" spans="1:12" hidden="1" x14ac:dyDescent="0.2">
      <c r="A1259" t="s">
        <v>192</v>
      </c>
      <c r="B1259" s="2">
        <v>340502428</v>
      </c>
      <c r="C1259" s="2">
        <v>55</v>
      </c>
      <c r="D1259" s="3">
        <v>1309</v>
      </c>
      <c r="E1259" s="3">
        <v>0</v>
      </c>
      <c r="F1259" s="4">
        <v>1.94</v>
      </c>
      <c r="G1259">
        <v>0</v>
      </c>
      <c r="H1259" s="5">
        <v>0</v>
      </c>
      <c r="K1259" t="s">
        <v>22</v>
      </c>
      <c r="L1259" t="s">
        <v>23</v>
      </c>
    </row>
    <row r="1260" spans="1:12" hidden="1" x14ac:dyDescent="0.2">
      <c r="A1260" t="s">
        <v>192</v>
      </c>
      <c r="B1260" s="2">
        <v>340503140</v>
      </c>
      <c r="C1260" s="2">
        <v>55</v>
      </c>
      <c r="D1260" s="3">
        <v>14184</v>
      </c>
      <c r="E1260" s="3">
        <v>0</v>
      </c>
      <c r="F1260" s="4">
        <v>17.21</v>
      </c>
      <c r="G1260">
        <v>0</v>
      </c>
      <c r="H1260" s="5">
        <v>0</v>
      </c>
      <c r="K1260" t="s">
        <v>22</v>
      </c>
      <c r="L1260" t="s">
        <v>23</v>
      </c>
    </row>
    <row r="1261" spans="1:12" hidden="1" x14ac:dyDescent="0.2">
      <c r="A1261" t="s">
        <v>192</v>
      </c>
      <c r="B1261" s="2">
        <v>340503711</v>
      </c>
      <c r="C1261" s="2">
        <v>111</v>
      </c>
      <c r="D1261" s="3">
        <v>41728</v>
      </c>
      <c r="E1261" s="3">
        <v>3516</v>
      </c>
      <c r="F1261" s="4">
        <v>223.76</v>
      </c>
      <c r="G1261">
        <v>0</v>
      </c>
      <c r="H1261" s="5">
        <v>0.99</v>
      </c>
      <c r="K1261" t="s">
        <v>22</v>
      </c>
      <c r="L1261" t="s">
        <v>23</v>
      </c>
    </row>
    <row r="1262" spans="1:12" hidden="1" x14ac:dyDescent="0.2">
      <c r="A1262" t="s">
        <v>192</v>
      </c>
      <c r="B1262" s="2">
        <v>340504270</v>
      </c>
      <c r="C1262" s="2">
        <v>69</v>
      </c>
      <c r="D1262" s="3">
        <v>10277</v>
      </c>
      <c r="E1262" s="3">
        <v>0</v>
      </c>
      <c r="F1262" s="4">
        <v>28.98</v>
      </c>
      <c r="G1262">
        <v>0</v>
      </c>
      <c r="H1262" s="5">
        <v>0</v>
      </c>
      <c r="K1262" t="s">
        <v>22</v>
      </c>
      <c r="L1262" t="s">
        <v>23</v>
      </c>
    </row>
    <row r="1263" spans="1:12" hidden="1" x14ac:dyDescent="0.2">
      <c r="A1263" t="s">
        <v>192</v>
      </c>
      <c r="B1263" s="2">
        <v>340504273</v>
      </c>
      <c r="C1263" s="2">
        <v>69</v>
      </c>
      <c r="D1263" s="3">
        <v>10521</v>
      </c>
      <c r="E1263" s="3">
        <v>0</v>
      </c>
      <c r="F1263" s="4">
        <v>32.71</v>
      </c>
      <c r="G1263">
        <v>0</v>
      </c>
      <c r="H1263" s="5">
        <v>0</v>
      </c>
      <c r="K1263" t="s">
        <v>22</v>
      </c>
      <c r="L1263" t="s">
        <v>23</v>
      </c>
    </row>
    <row r="1264" spans="1:12" hidden="1" x14ac:dyDescent="0.2">
      <c r="A1264" t="s">
        <v>192</v>
      </c>
      <c r="B1264" s="2">
        <v>340505076</v>
      </c>
      <c r="C1264" s="2">
        <v>28</v>
      </c>
      <c r="D1264" s="3">
        <v>3743</v>
      </c>
      <c r="E1264" s="3">
        <v>0</v>
      </c>
      <c r="F1264" s="4">
        <v>10.74</v>
      </c>
      <c r="G1264">
        <v>0</v>
      </c>
      <c r="H1264" s="5">
        <v>0</v>
      </c>
      <c r="K1264" t="s">
        <v>22</v>
      </c>
      <c r="L1264" t="s">
        <v>23</v>
      </c>
    </row>
    <row r="1265" spans="1:12" hidden="1" x14ac:dyDescent="0.2">
      <c r="A1265" t="s">
        <v>192</v>
      </c>
      <c r="B1265" s="2">
        <v>340510078</v>
      </c>
      <c r="C1265" s="2">
        <v>44</v>
      </c>
      <c r="D1265" s="3">
        <v>9190</v>
      </c>
      <c r="E1265" s="3">
        <v>0</v>
      </c>
      <c r="F1265" s="4">
        <v>13.78</v>
      </c>
      <c r="G1265">
        <v>0</v>
      </c>
      <c r="H1265" s="5">
        <v>0</v>
      </c>
      <c r="K1265" t="s">
        <v>22</v>
      </c>
      <c r="L1265" t="s">
        <v>23</v>
      </c>
    </row>
    <row r="1266" spans="1:12" hidden="1" x14ac:dyDescent="0.2">
      <c r="A1266" t="s">
        <v>192</v>
      </c>
      <c r="B1266" s="2">
        <v>340513674</v>
      </c>
      <c r="C1266" s="2">
        <v>173</v>
      </c>
      <c r="D1266" s="3">
        <v>8712</v>
      </c>
      <c r="E1266" s="3">
        <v>3548</v>
      </c>
      <c r="F1266" s="4">
        <v>93.2</v>
      </c>
      <c r="G1266">
        <v>0</v>
      </c>
      <c r="H1266" s="5">
        <v>0.92</v>
      </c>
      <c r="K1266" t="s">
        <v>22</v>
      </c>
      <c r="L1266" t="s">
        <v>23</v>
      </c>
    </row>
    <row r="1267" spans="1:12" hidden="1" x14ac:dyDescent="0.2">
      <c r="A1267" t="s">
        <v>192</v>
      </c>
      <c r="B1267" s="2">
        <v>340517521</v>
      </c>
      <c r="C1267" s="2">
        <v>87</v>
      </c>
      <c r="D1267" s="3">
        <v>3805</v>
      </c>
      <c r="E1267" s="3">
        <v>1075</v>
      </c>
      <c r="F1267" s="4">
        <v>27.55</v>
      </c>
      <c r="G1267">
        <v>0</v>
      </c>
      <c r="H1267" s="5">
        <v>0.96</v>
      </c>
      <c r="K1267" t="s">
        <v>22</v>
      </c>
      <c r="L1267" t="s">
        <v>23</v>
      </c>
    </row>
    <row r="1268" spans="1:12" hidden="1" x14ac:dyDescent="0.2">
      <c r="A1268" t="s">
        <v>192</v>
      </c>
      <c r="B1268" s="2">
        <v>340517813</v>
      </c>
      <c r="C1268" s="2">
        <v>630</v>
      </c>
      <c r="D1268" s="3">
        <v>63040</v>
      </c>
      <c r="E1268" s="3">
        <v>19160</v>
      </c>
      <c r="F1268" s="4">
        <v>347.3</v>
      </c>
      <c r="G1268">
        <v>0</v>
      </c>
      <c r="H1268" s="5">
        <v>0.95</v>
      </c>
      <c r="K1268" t="s">
        <v>22</v>
      </c>
      <c r="L1268" t="s">
        <v>23</v>
      </c>
    </row>
    <row r="1269" spans="1:12" hidden="1" x14ac:dyDescent="0.2">
      <c r="A1269" t="s">
        <v>192</v>
      </c>
      <c r="B1269" s="2">
        <v>340518143</v>
      </c>
      <c r="C1269" s="2">
        <v>55</v>
      </c>
      <c r="D1269" s="3">
        <v>22738</v>
      </c>
      <c r="E1269" s="3">
        <v>0</v>
      </c>
      <c r="F1269" s="4">
        <v>10.050000000000001</v>
      </c>
      <c r="G1269">
        <v>0</v>
      </c>
      <c r="H1269" s="5">
        <v>0</v>
      </c>
      <c r="K1269" t="s">
        <v>22</v>
      </c>
      <c r="L1269" t="s">
        <v>23</v>
      </c>
    </row>
    <row r="1270" spans="1:12" hidden="1" x14ac:dyDescent="0.2">
      <c r="A1270" t="s">
        <v>192</v>
      </c>
      <c r="B1270" s="2">
        <v>340520782</v>
      </c>
      <c r="C1270" s="2">
        <v>111</v>
      </c>
      <c r="D1270" s="3">
        <v>23352</v>
      </c>
      <c r="E1270" s="3">
        <v>52</v>
      </c>
      <c r="F1270" s="4">
        <v>18.239999999999998</v>
      </c>
      <c r="G1270">
        <v>0</v>
      </c>
      <c r="H1270" s="5">
        <v>1</v>
      </c>
      <c r="K1270" t="s">
        <v>22</v>
      </c>
      <c r="L1270" t="s">
        <v>23</v>
      </c>
    </row>
    <row r="1271" spans="1:12" hidden="1" x14ac:dyDescent="0.2">
      <c r="A1271" t="s">
        <v>192</v>
      </c>
      <c r="B1271" s="2">
        <v>340521045</v>
      </c>
      <c r="C1271" s="2">
        <v>17</v>
      </c>
      <c r="D1271" s="3">
        <v>11570</v>
      </c>
      <c r="E1271" s="3">
        <v>0</v>
      </c>
      <c r="F1271" s="4">
        <v>20.58</v>
      </c>
      <c r="G1271">
        <v>0</v>
      </c>
      <c r="H1271" s="5">
        <v>0</v>
      </c>
      <c r="K1271" t="s">
        <v>22</v>
      </c>
      <c r="L1271" t="s">
        <v>23</v>
      </c>
    </row>
    <row r="1272" spans="1:12" hidden="1" x14ac:dyDescent="0.2">
      <c r="A1272" t="s">
        <v>192</v>
      </c>
      <c r="B1272" s="2">
        <v>340527340</v>
      </c>
      <c r="C1272" s="2">
        <v>17</v>
      </c>
      <c r="D1272" s="3">
        <v>814</v>
      </c>
      <c r="E1272" s="3">
        <v>0</v>
      </c>
      <c r="F1272" s="4">
        <v>5.68</v>
      </c>
      <c r="G1272">
        <v>0</v>
      </c>
      <c r="H1272" s="5">
        <v>0</v>
      </c>
      <c r="K1272" t="s">
        <v>22</v>
      </c>
      <c r="L1272" t="s">
        <v>23</v>
      </c>
    </row>
    <row r="1273" spans="1:12" hidden="1" x14ac:dyDescent="0.2">
      <c r="A1273" t="s">
        <v>192</v>
      </c>
      <c r="B1273" s="2">
        <v>340527711</v>
      </c>
      <c r="C1273" s="2">
        <v>17</v>
      </c>
      <c r="D1273" s="3">
        <v>14216</v>
      </c>
      <c r="E1273" s="3">
        <v>0</v>
      </c>
      <c r="F1273" s="4">
        <v>23.78</v>
      </c>
      <c r="G1273">
        <v>0</v>
      </c>
      <c r="H1273" s="5">
        <v>0</v>
      </c>
      <c r="K1273" t="s">
        <v>22</v>
      </c>
      <c r="L1273" t="s">
        <v>23</v>
      </c>
    </row>
    <row r="1274" spans="1:12" hidden="1" x14ac:dyDescent="0.2">
      <c r="A1274" t="s">
        <v>192</v>
      </c>
      <c r="B1274" s="2">
        <v>340527712</v>
      </c>
      <c r="C1274" s="2">
        <v>9</v>
      </c>
      <c r="D1274" s="3">
        <v>742</v>
      </c>
      <c r="E1274" s="3">
        <v>0</v>
      </c>
      <c r="F1274" s="4">
        <v>1.25</v>
      </c>
      <c r="G1274">
        <v>0</v>
      </c>
      <c r="H1274" s="5">
        <v>0</v>
      </c>
      <c r="K1274" t="s">
        <v>22</v>
      </c>
      <c r="L1274" t="s">
        <v>23</v>
      </c>
    </row>
    <row r="1275" spans="1:12" hidden="1" x14ac:dyDescent="0.2">
      <c r="A1275" t="s">
        <v>192</v>
      </c>
      <c r="B1275" s="2">
        <v>340528874</v>
      </c>
      <c r="C1275" s="2">
        <v>55</v>
      </c>
      <c r="D1275" s="3">
        <v>18627</v>
      </c>
      <c r="E1275" s="3">
        <v>0</v>
      </c>
      <c r="F1275" s="4">
        <v>23.73</v>
      </c>
      <c r="G1275">
        <v>0</v>
      </c>
      <c r="H1275" s="5">
        <v>0</v>
      </c>
      <c r="K1275" t="s">
        <v>22</v>
      </c>
      <c r="L1275" t="s">
        <v>23</v>
      </c>
    </row>
    <row r="1276" spans="1:12" hidden="1" x14ac:dyDescent="0.2">
      <c r="A1276" t="s">
        <v>192</v>
      </c>
      <c r="B1276" s="2">
        <v>340529514</v>
      </c>
      <c r="C1276" s="2">
        <v>9</v>
      </c>
      <c r="D1276" s="3">
        <v>1813</v>
      </c>
      <c r="E1276" s="3">
        <v>0</v>
      </c>
      <c r="F1276" s="4">
        <v>1.7</v>
      </c>
      <c r="G1276">
        <v>0</v>
      </c>
      <c r="H1276" s="5">
        <v>0</v>
      </c>
      <c r="K1276" t="s">
        <v>22</v>
      </c>
      <c r="L1276" t="s">
        <v>23</v>
      </c>
    </row>
    <row r="1277" spans="1:12" hidden="1" x14ac:dyDescent="0.2">
      <c r="A1277" t="s">
        <v>192</v>
      </c>
      <c r="B1277" s="2">
        <v>340532528</v>
      </c>
      <c r="C1277" s="2">
        <v>17</v>
      </c>
      <c r="D1277" s="3">
        <v>2328</v>
      </c>
      <c r="E1277" s="3">
        <v>0</v>
      </c>
      <c r="F1277" s="4">
        <v>8.58</v>
      </c>
      <c r="G1277">
        <v>0</v>
      </c>
      <c r="H1277" s="5">
        <v>0</v>
      </c>
      <c r="K1277" t="s">
        <v>22</v>
      </c>
      <c r="L1277" t="s">
        <v>23</v>
      </c>
    </row>
    <row r="1278" spans="1:12" hidden="1" x14ac:dyDescent="0.2">
      <c r="A1278" t="s">
        <v>192</v>
      </c>
      <c r="B1278" s="2">
        <v>340532535</v>
      </c>
      <c r="C1278" s="2">
        <v>17</v>
      </c>
      <c r="D1278" s="3">
        <v>22670</v>
      </c>
      <c r="E1278" s="3">
        <v>0</v>
      </c>
      <c r="F1278" s="4">
        <v>34.840000000000003</v>
      </c>
      <c r="G1278">
        <v>0</v>
      </c>
      <c r="H1278" s="5">
        <v>0</v>
      </c>
      <c r="K1278" t="s">
        <v>22</v>
      </c>
      <c r="L1278" t="s">
        <v>23</v>
      </c>
    </row>
    <row r="1279" spans="1:12" hidden="1" x14ac:dyDescent="0.2">
      <c r="A1279" t="s">
        <v>192</v>
      </c>
      <c r="B1279" s="2">
        <v>340535009</v>
      </c>
      <c r="C1279" s="2">
        <v>28</v>
      </c>
      <c r="D1279" s="3">
        <v>21060</v>
      </c>
      <c r="E1279" s="3">
        <v>0</v>
      </c>
      <c r="F1279" s="4">
        <v>71.58</v>
      </c>
      <c r="G1279">
        <v>0</v>
      </c>
      <c r="H1279" s="5">
        <v>0</v>
      </c>
      <c r="K1279" t="s">
        <v>22</v>
      </c>
      <c r="L1279" t="s">
        <v>23</v>
      </c>
    </row>
    <row r="1280" spans="1:12" hidden="1" x14ac:dyDescent="0.2">
      <c r="A1280" t="s">
        <v>192</v>
      </c>
      <c r="B1280" s="2">
        <v>340538286</v>
      </c>
      <c r="C1280" s="2">
        <v>55</v>
      </c>
      <c r="D1280" s="3">
        <v>29898</v>
      </c>
      <c r="E1280" s="3">
        <v>0</v>
      </c>
      <c r="F1280" s="4">
        <v>28.34</v>
      </c>
      <c r="G1280">
        <v>0</v>
      </c>
      <c r="H1280" s="5">
        <v>0</v>
      </c>
      <c r="K1280" t="s">
        <v>22</v>
      </c>
      <c r="L1280" t="s">
        <v>23</v>
      </c>
    </row>
    <row r="1281" spans="1:12" hidden="1" x14ac:dyDescent="0.2">
      <c r="A1281" t="s">
        <v>192</v>
      </c>
      <c r="B1281" s="2">
        <v>340540092</v>
      </c>
      <c r="C1281" s="2">
        <v>87</v>
      </c>
      <c r="D1281" s="3">
        <v>7810</v>
      </c>
      <c r="E1281" s="3">
        <v>205</v>
      </c>
      <c r="F1281" s="4">
        <v>49.4</v>
      </c>
      <c r="G1281">
        <v>0</v>
      </c>
      <c r="H1281" s="5">
        <v>1</v>
      </c>
      <c r="K1281" t="s">
        <v>22</v>
      </c>
      <c r="L1281" t="s">
        <v>23</v>
      </c>
    </row>
    <row r="1282" spans="1:12" hidden="1" x14ac:dyDescent="0.2">
      <c r="A1282" t="s">
        <v>192</v>
      </c>
      <c r="B1282" s="2">
        <v>340541129</v>
      </c>
      <c r="C1282" s="2">
        <v>436</v>
      </c>
      <c r="D1282" s="3">
        <v>20800</v>
      </c>
      <c r="E1282" s="3">
        <v>7130</v>
      </c>
      <c r="F1282" s="4">
        <v>107.1</v>
      </c>
      <c r="G1282">
        <v>0</v>
      </c>
      <c r="H1282" s="5">
        <v>0.94</v>
      </c>
      <c r="K1282" t="s">
        <v>22</v>
      </c>
      <c r="L1282" t="s">
        <v>23</v>
      </c>
    </row>
    <row r="1283" spans="1:12" hidden="1" x14ac:dyDescent="0.2">
      <c r="A1283" t="s">
        <v>192</v>
      </c>
      <c r="B1283" s="2">
        <v>340541665</v>
      </c>
      <c r="C1283" s="2">
        <v>28</v>
      </c>
      <c r="D1283" s="3">
        <v>12746</v>
      </c>
      <c r="E1283" s="3">
        <v>0</v>
      </c>
      <c r="F1283" s="4">
        <v>23.34</v>
      </c>
      <c r="G1283">
        <v>0</v>
      </c>
      <c r="H1283" s="5">
        <v>0</v>
      </c>
      <c r="K1283" t="s">
        <v>22</v>
      </c>
      <c r="L1283" t="s">
        <v>23</v>
      </c>
    </row>
    <row r="1284" spans="1:12" hidden="1" x14ac:dyDescent="0.2">
      <c r="A1284" t="s">
        <v>192</v>
      </c>
      <c r="B1284" s="2">
        <v>340542000</v>
      </c>
      <c r="C1284" s="2">
        <v>44</v>
      </c>
      <c r="D1284" s="3">
        <v>13211</v>
      </c>
      <c r="E1284" s="3">
        <v>0</v>
      </c>
      <c r="F1284" s="4">
        <v>32.43</v>
      </c>
      <c r="G1284">
        <v>0</v>
      </c>
      <c r="H1284" s="5">
        <v>0</v>
      </c>
      <c r="K1284" t="s">
        <v>22</v>
      </c>
      <c r="L1284" t="s">
        <v>23</v>
      </c>
    </row>
    <row r="1285" spans="1:12" hidden="1" x14ac:dyDescent="0.2">
      <c r="A1285" t="s">
        <v>192</v>
      </c>
      <c r="B1285" s="2">
        <v>340546539</v>
      </c>
      <c r="C1285" s="2">
        <v>173</v>
      </c>
      <c r="D1285" s="3">
        <v>6000</v>
      </c>
      <c r="E1285" s="3">
        <v>375</v>
      </c>
      <c r="F1285" s="4">
        <v>47.55</v>
      </c>
      <c r="G1285">
        <v>0</v>
      </c>
      <c r="H1285" s="5">
        <v>0.99</v>
      </c>
      <c r="K1285" t="s">
        <v>22</v>
      </c>
      <c r="L1285" t="s">
        <v>23</v>
      </c>
    </row>
    <row r="1286" spans="1:12" hidden="1" x14ac:dyDescent="0.2">
      <c r="A1286" t="s">
        <v>192</v>
      </c>
      <c r="B1286" s="2">
        <v>340546549</v>
      </c>
      <c r="C1286" s="2">
        <v>277</v>
      </c>
      <c r="D1286" s="3">
        <v>22735</v>
      </c>
      <c r="E1286" s="3">
        <v>0</v>
      </c>
      <c r="F1286" s="4">
        <v>119.75</v>
      </c>
      <c r="G1286">
        <v>0</v>
      </c>
      <c r="H1286" s="5">
        <v>1</v>
      </c>
      <c r="K1286" t="s">
        <v>22</v>
      </c>
      <c r="L1286" t="s">
        <v>23</v>
      </c>
    </row>
    <row r="1287" spans="1:12" hidden="1" x14ac:dyDescent="0.2">
      <c r="A1287" t="s">
        <v>192</v>
      </c>
      <c r="B1287" s="2">
        <v>340546763</v>
      </c>
      <c r="C1287" s="2">
        <v>111</v>
      </c>
      <c r="D1287" s="3">
        <v>12290</v>
      </c>
      <c r="E1287" s="3">
        <v>145</v>
      </c>
      <c r="F1287" s="4">
        <v>82.7</v>
      </c>
      <c r="G1287">
        <v>0</v>
      </c>
      <c r="H1287" s="5">
        <v>1</v>
      </c>
      <c r="K1287" t="s">
        <v>22</v>
      </c>
      <c r="L1287" t="s">
        <v>23</v>
      </c>
    </row>
    <row r="1288" spans="1:12" hidden="1" x14ac:dyDescent="0.2">
      <c r="A1288" t="s">
        <v>192</v>
      </c>
      <c r="B1288" s="2">
        <v>340551004</v>
      </c>
      <c r="C1288" s="2">
        <v>69</v>
      </c>
      <c r="D1288" s="3">
        <v>9560</v>
      </c>
      <c r="E1288" s="3">
        <v>0</v>
      </c>
      <c r="F1288" s="4">
        <v>30.49</v>
      </c>
      <c r="G1288">
        <v>0</v>
      </c>
      <c r="H1288" s="5">
        <v>0</v>
      </c>
      <c r="K1288" t="s">
        <v>22</v>
      </c>
      <c r="L1288" t="s">
        <v>23</v>
      </c>
    </row>
    <row r="1289" spans="1:12" hidden="1" x14ac:dyDescent="0.2">
      <c r="A1289" t="s">
        <v>192</v>
      </c>
      <c r="B1289" s="2">
        <v>340553617</v>
      </c>
      <c r="C1289" s="2">
        <v>87</v>
      </c>
      <c r="D1289" s="3">
        <v>4345</v>
      </c>
      <c r="E1289" s="3">
        <v>705</v>
      </c>
      <c r="F1289" s="4">
        <v>31.9</v>
      </c>
      <c r="G1289">
        <v>0</v>
      </c>
      <c r="H1289" s="5">
        <v>0.98</v>
      </c>
      <c r="K1289" t="s">
        <v>22</v>
      </c>
      <c r="L1289" t="s">
        <v>23</v>
      </c>
    </row>
    <row r="1290" spans="1:12" hidden="1" x14ac:dyDescent="0.2">
      <c r="A1290" t="s">
        <v>192</v>
      </c>
      <c r="B1290" s="2">
        <v>340555667</v>
      </c>
      <c r="C1290" s="2">
        <v>44</v>
      </c>
      <c r="D1290" s="3">
        <v>6879</v>
      </c>
      <c r="E1290" s="3">
        <v>0</v>
      </c>
      <c r="F1290" s="4">
        <v>10.050000000000001</v>
      </c>
      <c r="G1290">
        <v>0</v>
      </c>
      <c r="H1290" s="5">
        <v>0</v>
      </c>
      <c r="K1290" t="s">
        <v>22</v>
      </c>
      <c r="L1290" t="s">
        <v>23</v>
      </c>
    </row>
    <row r="1291" spans="1:12" hidden="1" x14ac:dyDescent="0.2">
      <c r="A1291" t="s">
        <v>192</v>
      </c>
      <c r="B1291" s="2">
        <v>340555678</v>
      </c>
      <c r="C1291" s="2">
        <v>87</v>
      </c>
      <c r="D1291" s="3">
        <v>9440</v>
      </c>
      <c r="E1291" s="3">
        <v>635</v>
      </c>
      <c r="F1291" s="4">
        <v>57.75</v>
      </c>
      <c r="G1291">
        <v>0</v>
      </c>
      <c r="H1291" s="5">
        <v>0.99</v>
      </c>
      <c r="K1291" t="s">
        <v>22</v>
      </c>
      <c r="L1291" t="s">
        <v>23</v>
      </c>
    </row>
    <row r="1292" spans="1:12" hidden="1" x14ac:dyDescent="0.2">
      <c r="A1292" t="s">
        <v>192</v>
      </c>
      <c r="B1292" s="2">
        <v>340555688</v>
      </c>
      <c r="C1292" s="2">
        <v>87</v>
      </c>
      <c r="D1292" s="3">
        <v>7510</v>
      </c>
      <c r="E1292" s="3">
        <v>1045</v>
      </c>
      <c r="F1292" s="4">
        <v>51.9</v>
      </c>
      <c r="G1292">
        <v>0</v>
      </c>
      <c r="H1292" s="5">
        <v>0.99</v>
      </c>
      <c r="K1292" t="s">
        <v>22</v>
      </c>
      <c r="L1292" t="s">
        <v>23</v>
      </c>
    </row>
    <row r="1293" spans="1:12" hidden="1" x14ac:dyDescent="0.2">
      <c r="A1293" t="s">
        <v>192</v>
      </c>
      <c r="B1293" s="2">
        <v>340556013</v>
      </c>
      <c r="C1293" s="2">
        <v>28</v>
      </c>
      <c r="D1293" s="3">
        <v>34941</v>
      </c>
      <c r="E1293" s="3">
        <v>0</v>
      </c>
      <c r="F1293" s="4">
        <v>35.64</v>
      </c>
      <c r="G1293">
        <v>0</v>
      </c>
      <c r="H1293" s="5">
        <v>0</v>
      </c>
      <c r="K1293" t="s">
        <v>22</v>
      </c>
      <c r="L1293" t="s">
        <v>23</v>
      </c>
    </row>
    <row r="1294" spans="1:12" hidden="1" x14ac:dyDescent="0.2">
      <c r="A1294" t="s">
        <v>192</v>
      </c>
      <c r="B1294" s="2">
        <v>340556885</v>
      </c>
      <c r="C1294" s="2">
        <v>55</v>
      </c>
      <c r="D1294" s="3">
        <v>16543</v>
      </c>
      <c r="E1294" s="3">
        <v>0</v>
      </c>
      <c r="F1294" s="4">
        <v>20.78</v>
      </c>
      <c r="G1294">
        <v>0</v>
      </c>
      <c r="H1294" s="5">
        <v>0</v>
      </c>
      <c r="K1294" t="s">
        <v>22</v>
      </c>
      <c r="L1294" t="s">
        <v>23</v>
      </c>
    </row>
    <row r="1295" spans="1:12" hidden="1" x14ac:dyDescent="0.2">
      <c r="A1295" t="s">
        <v>192</v>
      </c>
      <c r="B1295" s="2">
        <v>340560438</v>
      </c>
      <c r="C1295" s="2">
        <v>44</v>
      </c>
      <c r="D1295" s="3">
        <v>13935</v>
      </c>
      <c r="E1295" s="3">
        <v>0</v>
      </c>
      <c r="F1295" s="4">
        <v>18.399999999999999</v>
      </c>
      <c r="G1295">
        <v>0</v>
      </c>
      <c r="H1295" s="5">
        <v>0</v>
      </c>
      <c r="K1295" t="s">
        <v>22</v>
      </c>
      <c r="L1295" t="s">
        <v>23</v>
      </c>
    </row>
    <row r="1296" spans="1:12" hidden="1" x14ac:dyDescent="0.2">
      <c r="A1296" t="s">
        <v>192</v>
      </c>
      <c r="B1296" s="2">
        <v>340561089</v>
      </c>
      <c r="C1296" s="2">
        <v>173</v>
      </c>
      <c r="D1296" s="3">
        <v>5265</v>
      </c>
      <c r="E1296" s="3">
        <v>460</v>
      </c>
      <c r="F1296" s="4">
        <v>41.65</v>
      </c>
      <c r="G1296">
        <v>0</v>
      </c>
      <c r="H1296" s="5">
        <v>0.99</v>
      </c>
      <c r="K1296" t="s">
        <v>22</v>
      </c>
      <c r="L1296" t="s">
        <v>23</v>
      </c>
    </row>
    <row r="1297" spans="1:12" hidden="1" x14ac:dyDescent="0.2">
      <c r="A1297" t="s">
        <v>192</v>
      </c>
      <c r="B1297" s="2">
        <v>340561697</v>
      </c>
      <c r="C1297" s="2">
        <v>277</v>
      </c>
      <c r="D1297" s="3">
        <v>7655</v>
      </c>
      <c r="E1297" s="3">
        <v>2120</v>
      </c>
      <c r="F1297" s="4">
        <v>64.650000000000006</v>
      </c>
      <c r="G1297">
        <v>0</v>
      </c>
      <c r="H1297" s="5">
        <v>0.96</v>
      </c>
      <c r="K1297" t="s">
        <v>22</v>
      </c>
      <c r="L1297" t="s">
        <v>23</v>
      </c>
    </row>
    <row r="1298" spans="1:12" hidden="1" x14ac:dyDescent="0.2">
      <c r="A1298" t="s">
        <v>192</v>
      </c>
      <c r="B1298" s="2">
        <v>340563201</v>
      </c>
      <c r="C1298" s="2">
        <v>346</v>
      </c>
      <c r="D1298" s="3">
        <v>28680</v>
      </c>
      <c r="E1298" s="3">
        <v>2445</v>
      </c>
      <c r="F1298" s="4">
        <v>217.25</v>
      </c>
      <c r="G1298">
        <v>0</v>
      </c>
      <c r="H1298" s="5">
        <v>0.99</v>
      </c>
      <c r="K1298" t="s">
        <v>22</v>
      </c>
      <c r="L1298" t="s">
        <v>23</v>
      </c>
    </row>
    <row r="1299" spans="1:12" hidden="1" x14ac:dyDescent="0.2">
      <c r="A1299" t="s">
        <v>192</v>
      </c>
      <c r="B1299" s="2">
        <v>340565080</v>
      </c>
      <c r="C1299" s="2">
        <v>346</v>
      </c>
      <c r="D1299" s="3">
        <v>19810</v>
      </c>
      <c r="E1299" s="3">
        <v>3580</v>
      </c>
      <c r="F1299" s="4">
        <v>137</v>
      </c>
      <c r="G1299">
        <v>0</v>
      </c>
      <c r="H1299" s="5">
        <v>0.98</v>
      </c>
      <c r="K1299" t="s">
        <v>22</v>
      </c>
      <c r="L1299" t="s">
        <v>23</v>
      </c>
    </row>
    <row r="1300" spans="1:12" hidden="1" x14ac:dyDescent="0.2">
      <c r="A1300" t="s">
        <v>192</v>
      </c>
      <c r="B1300" s="2">
        <v>340566728</v>
      </c>
      <c r="C1300" s="2">
        <v>218</v>
      </c>
      <c r="D1300" s="3">
        <v>12635</v>
      </c>
      <c r="E1300" s="3">
        <v>4640</v>
      </c>
      <c r="F1300" s="4">
        <v>62.75</v>
      </c>
      <c r="G1300">
        <v>0</v>
      </c>
      <c r="H1300" s="5">
        <v>0.93</v>
      </c>
      <c r="K1300" t="s">
        <v>22</v>
      </c>
      <c r="L1300" t="s">
        <v>23</v>
      </c>
    </row>
    <row r="1301" spans="1:12" hidden="1" x14ac:dyDescent="0.2">
      <c r="A1301" t="s">
        <v>192</v>
      </c>
      <c r="B1301" s="2">
        <v>340567009</v>
      </c>
      <c r="C1301" s="2">
        <v>277</v>
      </c>
      <c r="D1301" s="3">
        <v>2780</v>
      </c>
      <c r="E1301" s="3">
        <v>1165</v>
      </c>
      <c r="F1301" s="4">
        <v>142.5</v>
      </c>
      <c r="G1301">
        <v>0</v>
      </c>
      <c r="H1301" s="5">
        <v>0.92</v>
      </c>
      <c r="K1301" t="s">
        <v>22</v>
      </c>
      <c r="L1301" t="s">
        <v>23</v>
      </c>
    </row>
    <row r="1302" spans="1:12" hidden="1" x14ac:dyDescent="0.2">
      <c r="A1302" t="s">
        <v>192</v>
      </c>
      <c r="B1302" s="2">
        <v>340572432</v>
      </c>
      <c r="C1302" s="2">
        <v>55</v>
      </c>
      <c r="D1302" s="3">
        <v>9915</v>
      </c>
      <c r="E1302" s="3">
        <v>0</v>
      </c>
      <c r="F1302" s="4">
        <v>12.7</v>
      </c>
      <c r="G1302">
        <v>0</v>
      </c>
      <c r="H1302" s="5">
        <v>0</v>
      </c>
      <c r="K1302" t="s">
        <v>22</v>
      </c>
      <c r="L1302" t="s">
        <v>23</v>
      </c>
    </row>
    <row r="1303" spans="1:12" hidden="1" x14ac:dyDescent="0.2">
      <c r="A1303" t="s">
        <v>192</v>
      </c>
      <c r="B1303" s="2">
        <v>340578612</v>
      </c>
      <c r="C1303" s="2">
        <v>55</v>
      </c>
      <c r="D1303" s="3">
        <v>31875</v>
      </c>
      <c r="E1303" s="3">
        <v>0</v>
      </c>
      <c r="F1303" s="4">
        <v>40.380000000000003</v>
      </c>
      <c r="G1303">
        <v>0</v>
      </c>
      <c r="H1303" s="5">
        <v>0</v>
      </c>
      <c r="K1303" t="s">
        <v>22</v>
      </c>
      <c r="L1303" t="s">
        <v>23</v>
      </c>
    </row>
    <row r="1304" spans="1:12" hidden="1" x14ac:dyDescent="0.2">
      <c r="A1304" t="s">
        <v>192</v>
      </c>
      <c r="B1304" s="2">
        <v>345001582</v>
      </c>
      <c r="C1304" s="2">
        <v>44</v>
      </c>
      <c r="D1304" s="3">
        <v>4339</v>
      </c>
      <c r="E1304" s="3">
        <v>0</v>
      </c>
      <c r="F1304" s="4">
        <v>5.66</v>
      </c>
      <c r="G1304">
        <v>0</v>
      </c>
      <c r="H1304" s="5">
        <v>0</v>
      </c>
      <c r="K1304" t="s">
        <v>22</v>
      </c>
      <c r="L1304" t="s">
        <v>23</v>
      </c>
    </row>
    <row r="1305" spans="1:12" hidden="1" x14ac:dyDescent="0.2">
      <c r="A1305" t="s">
        <v>192</v>
      </c>
      <c r="B1305" s="2">
        <v>345024698</v>
      </c>
      <c r="C1305" s="2">
        <v>173</v>
      </c>
      <c r="D1305" s="3">
        <v>8615</v>
      </c>
      <c r="E1305" s="3">
        <v>0</v>
      </c>
      <c r="F1305" s="4">
        <v>68.400000000000006</v>
      </c>
      <c r="G1305">
        <v>0</v>
      </c>
      <c r="H1305" s="5">
        <v>0</v>
      </c>
      <c r="K1305" t="s">
        <v>22</v>
      </c>
      <c r="L1305" t="s">
        <v>23</v>
      </c>
    </row>
    <row r="1306" spans="1:12" hidden="1" x14ac:dyDescent="0.2">
      <c r="A1306" t="s">
        <v>192</v>
      </c>
      <c r="B1306" s="2">
        <v>345037032</v>
      </c>
      <c r="C1306" s="2">
        <v>17</v>
      </c>
      <c r="D1306" s="3">
        <v>17090</v>
      </c>
      <c r="E1306" s="3">
        <v>0</v>
      </c>
      <c r="F1306" s="4">
        <v>21.45</v>
      </c>
      <c r="G1306">
        <v>0</v>
      </c>
      <c r="H1306" s="5">
        <v>0</v>
      </c>
      <c r="K1306" t="s">
        <v>22</v>
      </c>
      <c r="L1306" t="s">
        <v>23</v>
      </c>
    </row>
    <row r="1307" spans="1:12" hidden="1" x14ac:dyDescent="0.2">
      <c r="A1307" t="s">
        <v>192</v>
      </c>
      <c r="B1307" s="2">
        <v>345106888</v>
      </c>
      <c r="C1307" s="2">
        <v>55</v>
      </c>
      <c r="D1307" s="3">
        <v>19583</v>
      </c>
      <c r="E1307" s="3">
        <v>0</v>
      </c>
      <c r="F1307" s="4">
        <v>27.27</v>
      </c>
      <c r="G1307">
        <v>0</v>
      </c>
      <c r="H1307" s="5">
        <v>0</v>
      </c>
      <c r="K1307" t="s">
        <v>22</v>
      </c>
      <c r="L1307" t="s">
        <v>23</v>
      </c>
    </row>
    <row r="1308" spans="1:12" hidden="1" x14ac:dyDescent="0.2">
      <c r="A1308" t="s">
        <v>192</v>
      </c>
      <c r="B1308" s="2">
        <v>345221529</v>
      </c>
      <c r="C1308" s="2">
        <v>111</v>
      </c>
      <c r="D1308" s="3">
        <v>6135</v>
      </c>
      <c r="E1308" s="3">
        <v>620</v>
      </c>
      <c r="F1308" s="4">
        <v>43.45</v>
      </c>
      <c r="G1308">
        <v>0</v>
      </c>
      <c r="H1308" s="5">
        <v>0.99</v>
      </c>
      <c r="K1308" t="s">
        <v>22</v>
      </c>
      <c r="L1308" t="s">
        <v>23</v>
      </c>
    </row>
    <row r="1309" spans="1:12" hidden="1" x14ac:dyDescent="0.2">
      <c r="A1309" t="s">
        <v>192</v>
      </c>
      <c r="B1309" s="2">
        <v>345221556</v>
      </c>
      <c r="C1309" s="2">
        <v>139</v>
      </c>
      <c r="D1309" s="3">
        <v>9790</v>
      </c>
      <c r="E1309" s="3">
        <v>980</v>
      </c>
      <c r="F1309" s="4">
        <v>74.3</v>
      </c>
      <c r="G1309">
        <v>0</v>
      </c>
      <c r="H1309" s="5">
        <v>0.99</v>
      </c>
      <c r="K1309" t="s">
        <v>22</v>
      </c>
      <c r="L1309" t="s">
        <v>23</v>
      </c>
    </row>
    <row r="1310" spans="1:12" hidden="1" x14ac:dyDescent="0.2">
      <c r="A1310" t="s">
        <v>192</v>
      </c>
      <c r="B1310" s="2">
        <v>345221586</v>
      </c>
      <c r="C1310" s="2">
        <v>436</v>
      </c>
      <c r="D1310" s="3">
        <v>27090</v>
      </c>
      <c r="E1310" s="3">
        <v>2970</v>
      </c>
      <c r="F1310" s="4">
        <v>234.6</v>
      </c>
      <c r="G1310">
        <v>0</v>
      </c>
      <c r="H1310" s="5">
        <v>0.99</v>
      </c>
      <c r="K1310" t="s">
        <v>22</v>
      </c>
      <c r="L1310" t="s">
        <v>23</v>
      </c>
    </row>
    <row r="1311" spans="1:12" hidden="1" x14ac:dyDescent="0.2">
      <c r="A1311" t="s">
        <v>192</v>
      </c>
      <c r="B1311" s="2">
        <v>345239227</v>
      </c>
      <c r="C1311" s="2">
        <v>436</v>
      </c>
      <c r="D1311" s="3">
        <v>12450</v>
      </c>
      <c r="E1311" s="3">
        <v>400</v>
      </c>
      <c r="F1311" s="4">
        <v>97.1</v>
      </c>
      <c r="G1311">
        <v>0</v>
      </c>
      <c r="H1311" s="5">
        <v>0.99</v>
      </c>
      <c r="K1311" t="s">
        <v>22</v>
      </c>
      <c r="L1311" t="s">
        <v>23</v>
      </c>
    </row>
    <row r="1312" spans="1:12" hidden="1" x14ac:dyDescent="0.2">
      <c r="A1312" t="s">
        <v>192</v>
      </c>
      <c r="B1312" s="2">
        <v>345539370</v>
      </c>
      <c r="C1312" s="2">
        <v>218</v>
      </c>
      <c r="D1312" s="3">
        <v>50465</v>
      </c>
      <c r="E1312" s="3">
        <v>11555</v>
      </c>
      <c r="F1312" s="4">
        <v>151.5</v>
      </c>
      <c r="G1312">
        <v>0</v>
      </c>
      <c r="H1312" s="5">
        <v>0.97</v>
      </c>
      <c r="K1312" t="s">
        <v>22</v>
      </c>
      <c r="L1312" t="s">
        <v>23</v>
      </c>
    </row>
    <row r="1313" spans="1:12" hidden="1" x14ac:dyDescent="0.2">
      <c r="A1313" t="s">
        <v>192</v>
      </c>
      <c r="B1313" s="2">
        <v>345926778</v>
      </c>
      <c r="C1313" s="2">
        <v>346</v>
      </c>
      <c r="D1313" s="3">
        <v>41705</v>
      </c>
      <c r="E1313" s="3">
        <v>1810</v>
      </c>
      <c r="F1313" s="4">
        <v>184.7</v>
      </c>
      <c r="G1313">
        <v>0</v>
      </c>
      <c r="H1313" s="5">
        <v>0.99</v>
      </c>
      <c r="K1313" t="s">
        <v>22</v>
      </c>
      <c r="L1313" t="s">
        <v>23</v>
      </c>
    </row>
    <row r="1314" spans="1:12" hidden="1" x14ac:dyDescent="0.2">
      <c r="A1314" t="s">
        <v>192</v>
      </c>
      <c r="B1314" s="2">
        <v>346544148</v>
      </c>
      <c r="C1314" s="2">
        <v>44</v>
      </c>
      <c r="D1314" s="3">
        <v>10478</v>
      </c>
      <c r="E1314" s="3">
        <v>0</v>
      </c>
      <c r="F1314" s="4">
        <v>17.329999999999998</v>
      </c>
      <c r="G1314">
        <v>0</v>
      </c>
      <c r="H1314" s="5">
        <v>0</v>
      </c>
      <c r="K1314" t="s">
        <v>22</v>
      </c>
      <c r="L1314" t="s">
        <v>23</v>
      </c>
    </row>
    <row r="1315" spans="1:12" hidden="1" x14ac:dyDescent="0.2">
      <c r="A1315" t="s">
        <v>192</v>
      </c>
      <c r="B1315" s="2">
        <v>346598401</v>
      </c>
      <c r="C1315" s="2">
        <v>55</v>
      </c>
      <c r="D1315" s="3">
        <v>19660</v>
      </c>
      <c r="E1315" s="3">
        <v>0</v>
      </c>
      <c r="F1315" s="4">
        <v>33.89</v>
      </c>
      <c r="G1315">
        <v>0</v>
      </c>
      <c r="H1315" s="5">
        <v>0</v>
      </c>
      <c r="K1315" t="s">
        <v>22</v>
      </c>
      <c r="L1315" t="s">
        <v>23</v>
      </c>
    </row>
    <row r="1316" spans="1:12" hidden="1" x14ac:dyDescent="0.2">
      <c r="A1316" t="s">
        <v>192</v>
      </c>
      <c r="B1316" s="2">
        <v>346616657</v>
      </c>
      <c r="C1316" s="2">
        <v>554</v>
      </c>
      <c r="D1316" s="3">
        <v>9500</v>
      </c>
      <c r="E1316" s="3">
        <v>20</v>
      </c>
      <c r="F1316" s="4">
        <v>80</v>
      </c>
      <c r="G1316">
        <v>0</v>
      </c>
      <c r="H1316" s="5">
        <v>1</v>
      </c>
      <c r="K1316" t="s">
        <v>22</v>
      </c>
      <c r="L1316" t="s">
        <v>23</v>
      </c>
    </row>
    <row r="1317" spans="1:12" hidden="1" x14ac:dyDescent="0.2">
      <c r="A1317" t="s">
        <v>192</v>
      </c>
      <c r="B1317" s="2">
        <v>346619699</v>
      </c>
      <c r="C1317" s="2">
        <v>277</v>
      </c>
      <c r="D1317" s="3">
        <v>49730</v>
      </c>
      <c r="E1317" s="3">
        <v>9040</v>
      </c>
      <c r="F1317" s="4">
        <v>273.3</v>
      </c>
      <c r="G1317">
        <v>0</v>
      </c>
      <c r="H1317" s="5">
        <v>0.98</v>
      </c>
      <c r="K1317" t="s">
        <v>22</v>
      </c>
      <c r="L1317" t="s">
        <v>23</v>
      </c>
    </row>
    <row r="1318" spans="1:12" hidden="1" x14ac:dyDescent="0.2">
      <c r="A1318" t="s">
        <v>192</v>
      </c>
      <c r="B1318" s="2">
        <v>347011028</v>
      </c>
      <c r="C1318" s="2">
        <v>173</v>
      </c>
      <c r="D1318" s="3">
        <v>25480</v>
      </c>
      <c r="E1318" s="3">
        <v>5</v>
      </c>
      <c r="F1318" s="4">
        <v>163.95</v>
      </c>
      <c r="G1318">
        <v>0</v>
      </c>
      <c r="H1318" s="5">
        <v>1</v>
      </c>
      <c r="K1318" t="s">
        <v>22</v>
      </c>
      <c r="L1318" t="s">
        <v>23</v>
      </c>
    </row>
    <row r="1319" spans="1:12" hidden="1" x14ac:dyDescent="0.2">
      <c r="A1319" t="s">
        <v>192</v>
      </c>
      <c r="B1319" s="2">
        <v>347079898</v>
      </c>
      <c r="C1319" s="2">
        <v>630</v>
      </c>
      <c r="D1319" s="3">
        <v>23830</v>
      </c>
      <c r="E1319" s="3">
        <v>0</v>
      </c>
      <c r="F1319" s="4">
        <v>247.9</v>
      </c>
      <c r="G1319">
        <v>0</v>
      </c>
      <c r="H1319" s="5">
        <v>1</v>
      </c>
      <c r="K1319" t="s">
        <v>22</v>
      </c>
      <c r="L1319" t="s">
        <v>23</v>
      </c>
    </row>
    <row r="1320" spans="1:12" hidden="1" x14ac:dyDescent="0.2">
      <c r="A1320" t="s">
        <v>192</v>
      </c>
      <c r="B1320" s="2">
        <v>347162674</v>
      </c>
      <c r="C1320" s="2">
        <v>111</v>
      </c>
      <c r="D1320" s="3">
        <v>2245</v>
      </c>
      <c r="E1320" s="3">
        <v>65</v>
      </c>
      <c r="F1320" s="4">
        <v>46.5</v>
      </c>
      <c r="G1320">
        <v>0</v>
      </c>
      <c r="H1320" s="5">
        <v>1</v>
      </c>
      <c r="K1320" t="s">
        <v>22</v>
      </c>
      <c r="L1320" t="s">
        <v>23</v>
      </c>
    </row>
    <row r="1321" spans="1:12" hidden="1" x14ac:dyDescent="0.2">
      <c r="A1321" t="s">
        <v>192</v>
      </c>
      <c r="B1321" s="2">
        <v>347263389</v>
      </c>
      <c r="C1321" s="2">
        <v>139</v>
      </c>
      <c r="D1321" s="3">
        <v>18955</v>
      </c>
      <c r="E1321" s="3">
        <v>7475</v>
      </c>
      <c r="F1321" s="4">
        <v>66.3</v>
      </c>
      <c r="G1321">
        <v>0</v>
      </c>
      <c r="H1321" s="5">
        <v>0.93</v>
      </c>
      <c r="K1321" t="s">
        <v>22</v>
      </c>
      <c r="L1321" t="s">
        <v>23</v>
      </c>
    </row>
    <row r="1322" spans="1:12" hidden="1" x14ac:dyDescent="0.2">
      <c r="A1322" t="s">
        <v>192</v>
      </c>
      <c r="B1322" s="2">
        <v>347366538</v>
      </c>
      <c r="C1322" s="2">
        <v>69</v>
      </c>
      <c r="D1322" s="3">
        <v>7520</v>
      </c>
      <c r="E1322" s="3">
        <v>0</v>
      </c>
      <c r="F1322" s="4">
        <v>35.9</v>
      </c>
      <c r="G1322">
        <v>0</v>
      </c>
      <c r="H1322" s="5">
        <v>0</v>
      </c>
      <c r="K1322" t="s">
        <v>22</v>
      </c>
      <c r="L1322" t="s">
        <v>23</v>
      </c>
    </row>
    <row r="1323" spans="1:12" hidden="1" x14ac:dyDescent="0.2">
      <c r="A1323" t="s">
        <v>192</v>
      </c>
      <c r="B1323" s="2">
        <v>347373905</v>
      </c>
      <c r="C1323" s="2">
        <v>277</v>
      </c>
      <c r="D1323" s="3">
        <v>9980</v>
      </c>
      <c r="E1323" s="3">
        <v>0</v>
      </c>
      <c r="F1323" s="4">
        <v>93.92</v>
      </c>
      <c r="G1323">
        <v>0</v>
      </c>
      <c r="H1323" s="5">
        <v>1</v>
      </c>
      <c r="K1323" t="s">
        <v>22</v>
      </c>
      <c r="L1323" t="s">
        <v>23</v>
      </c>
    </row>
    <row r="1324" spans="1:12" hidden="1" x14ac:dyDescent="0.2">
      <c r="A1324" t="s">
        <v>192</v>
      </c>
      <c r="B1324" s="2">
        <v>347494353</v>
      </c>
      <c r="C1324" s="2">
        <v>218</v>
      </c>
      <c r="D1324" s="3">
        <v>23800</v>
      </c>
      <c r="E1324" s="3">
        <v>0</v>
      </c>
      <c r="F1324" s="4">
        <v>127.65</v>
      </c>
      <c r="G1324">
        <v>0</v>
      </c>
      <c r="H1324" s="5">
        <v>1</v>
      </c>
      <c r="K1324" t="s">
        <v>22</v>
      </c>
      <c r="L1324" t="s">
        <v>23</v>
      </c>
    </row>
    <row r="1325" spans="1:12" hidden="1" x14ac:dyDescent="0.2">
      <c r="A1325" t="s">
        <v>192</v>
      </c>
      <c r="B1325" s="2">
        <v>347787661</v>
      </c>
      <c r="C1325" s="2">
        <v>346</v>
      </c>
      <c r="D1325" s="3">
        <v>24560</v>
      </c>
      <c r="E1325" s="3">
        <v>0</v>
      </c>
      <c r="F1325" s="4">
        <v>60.8</v>
      </c>
      <c r="G1325">
        <v>0</v>
      </c>
      <c r="H1325" s="5">
        <v>1</v>
      </c>
      <c r="K1325" t="s">
        <v>22</v>
      </c>
      <c r="L1325" t="s">
        <v>23</v>
      </c>
    </row>
    <row r="1326" spans="1:12" hidden="1" x14ac:dyDescent="0.2">
      <c r="A1326" t="s">
        <v>193</v>
      </c>
      <c r="B1326" s="2">
        <v>340197812</v>
      </c>
      <c r="C1326" s="2">
        <v>173</v>
      </c>
      <c r="D1326" s="3">
        <v>39760</v>
      </c>
      <c r="E1326" s="3">
        <v>9755</v>
      </c>
      <c r="F1326" s="4">
        <v>79.150000000000006</v>
      </c>
      <c r="G1326">
        <v>0</v>
      </c>
      <c r="H1326" s="5">
        <v>0.97</v>
      </c>
      <c r="I1326" t="s">
        <v>26</v>
      </c>
      <c r="J1326" t="s">
        <v>27</v>
      </c>
      <c r="K1326" t="s">
        <v>22</v>
      </c>
      <c r="L1326" t="s">
        <v>23</v>
      </c>
    </row>
    <row r="1327" spans="1:12" hidden="1" x14ac:dyDescent="0.2">
      <c r="A1327" t="s">
        <v>193</v>
      </c>
      <c r="B1327" s="2">
        <v>340233084</v>
      </c>
      <c r="C1327" s="2">
        <v>139</v>
      </c>
      <c r="D1327" s="3">
        <v>11722</v>
      </c>
      <c r="E1327" s="3">
        <v>96</v>
      </c>
      <c r="F1327" s="4">
        <v>114.2</v>
      </c>
      <c r="G1327">
        <v>0</v>
      </c>
      <c r="H1327" s="5">
        <v>1</v>
      </c>
      <c r="K1327" t="s">
        <v>22</v>
      </c>
      <c r="L1327" t="s">
        <v>23</v>
      </c>
    </row>
    <row r="1328" spans="1:12" hidden="1" x14ac:dyDescent="0.2">
      <c r="A1328" t="s">
        <v>193</v>
      </c>
      <c r="B1328" s="2">
        <v>340233501</v>
      </c>
      <c r="C1328" s="2">
        <v>111</v>
      </c>
      <c r="D1328" s="3">
        <v>6670</v>
      </c>
      <c r="E1328" s="3">
        <v>655</v>
      </c>
      <c r="F1328" s="4">
        <v>42.1</v>
      </c>
      <c r="G1328">
        <v>0</v>
      </c>
      <c r="H1328" s="5">
        <v>0.99</v>
      </c>
      <c r="K1328" t="s">
        <v>22</v>
      </c>
      <c r="L1328" t="s">
        <v>23</v>
      </c>
    </row>
    <row r="1329" spans="1:12" hidden="1" x14ac:dyDescent="0.2">
      <c r="A1329" t="s">
        <v>193</v>
      </c>
      <c r="B1329" s="2">
        <v>340268048</v>
      </c>
      <c r="C1329" s="2">
        <v>277</v>
      </c>
      <c r="D1329" s="3">
        <v>18328</v>
      </c>
      <c r="E1329" s="3">
        <v>1768</v>
      </c>
      <c r="F1329" s="4">
        <v>86.96</v>
      </c>
      <c r="G1329">
        <v>0</v>
      </c>
      <c r="H1329" s="5">
        <v>0.99</v>
      </c>
      <c r="K1329" t="s">
        <v>22</v>
      </c>
      <c r="L1329" t="s">
        <v>23</v>
      </c>
    </row>
    <row r="1330" spans="1:12" hidden="1" x14ac:dyDescent="0.2">
      <c r="A1330" t="s">
        <v>193</v>
      </c>
      <c r="B1330" s="2">
        <v>340290671</v>
      </c>
      <c r="C1330" s="2">
        <v>630</v>
      </c>
      <c r="D1330" s="3">
        <v>24450</v>
      </c>
      <c r="E1330" s="3">
        <v>0</v>
      </c>
      <c r="F1330" s="4">
        <v>206.1</v>
      </c>
      <c r="G1330">
        <v>0</v>
      </c>
      <c r="H1330" s="5">
        <v>1</v>
      </c>
      <c r="K1330" t="s">
        <v>22</v>
      </c>
      <c r="L1330" t="s">
        <v>23</v>
      </c>
    </row>
    <row r="1331" spans="1:12" hidden="1" x14ac:dyDescent="0.2">
      <c r="A1331" t="s">
        <v>193</v>
      </c>
      <c r="B1331" s="2">
        <v>340297458</v>
      </c>
      <c r="C1331" s="2">
        <v>173</v>
      </c>
      <c r="D1331" s="3">
        <v>55875</v>
      </c>
      <c r="E1331" s="3">
        <v>9880</v>
      </c>
      <c r="F1331" s="4">
        <v>139</v>
      </c>
      <c r="G1331">
        <v>0</v>
      </c>
      <c r="H1331" s="5">
        <v>0.98</v>
      </c>
      <c r="K1331" t="s">
        <v>22</v>
      </c>
      <c r="L1331" t="s">
        <v>23</v>
      </c>
    </row>
    <row r="1332" spans="1:12" hidden="1" x14ac:dyDescent="0.2">
      <c r="A1332" t="s">
        <v>193</v>
      </c>
      <c r="B1332" s="2">
        <v>340300298</v>
      </c>
      <c r="C1332" s="2">
        <v>630</v>
      </c>
      <c r="D1332" s="3">
        <v>17120</v>
      </c>
      <c r="E1332" s="3">
        <v>1100</v>
      </c>
      <c r="F1332" s="4">
        <v>195.4</v>
      </c>
      <c r="G1332">
        <v>0</v>
      </c>
      <c r="H1332" s="5">
        <v>0.99</v>
      </c>
      <c r="K1332" t="s">
        <v>22</v>
      </c>
      <c r="L1332" t="s">
        <v>23</v>
      </c>
    </row>
    <row r="1333" spans="1:12" hidden="1" x14ac:dyDescent="0.2">
      <c r="A1333" t="s">
        <v>193</v>
      </c>
      <c r="B1333" s="2">
        <v>340400969</v>
      </c>
      <c r="C1333" s="2">
        <v>173</v>
      </c>
      <c r="D1333" s="3">
        <v>14735</v>
      </c>
      <c r="E1333" s="3">
        <v>4485</v>
      </c>
      <c r="F1333" s="4">
        <v>74.25</v>
      </c>
      <c r="G1333">
        <v>0</v>
      </c>
      <c r="H1333" s="5">
        <v>0.95</v>
      </c>
      <c r="K1333" t="s">
        <v>22</v>
      </c>
      <c r="L1333" t="s">
        <v>23</v>
      </c>
    </row>
    <row r="1334" spans="1:12" hidden="1" x14ac:dyDescent="0.2">
      <c r="A1334" t="s">
        <v>193</v>
      </c>
      <c r="B1334" s="2">
        <v>340423200</v>
      </c>
      <c r="C1334" s="2">
        <v>111</v>
      </c>
      <c r="D1334" s="3">
        <v>988</v>
      </c>
      <c r="E1334" s="3">
        <v>20</v>
      </c>
      <c r="F1334" s="4">
        <v>12.68</v>
      </c>
      <c r="G1334">
        <v>0</v>
      </c>
      <c r="H1334" s="5">
        <v>1</v>
      </c>
      <c r="K1334" t="s">
        <v>22</v>
      </c>
      <c r="L1334" t="s">
        <v>23</v>
      </c>
    </row>
    <row r="1335" spans="1:12" hidden="1" x14ac:dyDescent="0.2">
      <c r="A1335" t="s">
        <v>193</v>
      </c>
      <c r="B1335" s="2">
        <v>340449381</v>
      </c>
      <c r="C1335" s="2">
        <v>55</v>
      </c>
      <c r="D1335" s="3">
        <v>44826</v>
      </c>
      <c r="E1335" s="3">
        <v>0</v>
      </c>
      <c r="F1335" s="4">
        <v>54.98</v>
      </c>
      <c r="G1335">
        <v>0</v>
      </c>
      <c r="H1335" s="5">
        <v>0</v>
      </c>
      <c r="K1335" t="s">
        <v>22</v>
      </c>
      <c r="L1335" t="s">
        <v>23</v>
      </c>
    </row>
    <row r="1336" spans="1:12" hidden="1" x14ac:dyDescent="0.2">
      <c r="A1336" t="s">
        <v>193</v>
      </c>
      <c r="B1336" s="2">
        <v>340453512</v>
      </c>
      <c r="C1336" s="2">
        <v>139</v>
      </c>
      <c r="D1336" s="3">
        <v>16510</v>
      </c>
      <c r="E1336" s="3">
        <v>3282</v>
      </c>
      <c r="F1336" s="4">
        <v>88.8</v>
      </c>
      <c r="G1336">
        <v>0</v>
      </c>
      <c r="H1336" s="5">
        <v>0.98</v>
      </c>
      <c r="K1336" t="s">
        <v>22</v>
      </c>
      <c r="L1336" t="s">
        <v>23</v>
      </c>
    </row>
    <row r="1337" spans="1:12" hidden="1" x14ac:dyDescent="0.2">
      <c r="A1337" t="s">
        <v>193</v>
      </c>
      <c r="B1337" s="2">
        <v>340454987</v>
      </c>
      <c r="C1337" s="2">
        <v>111</v>
      </c>
      <c r="D1337" s="3">
        <v>4402</v>
      </c>
      <c r="E1337" s="3">
        <v>2</v>
      </c>
      <c r="F1337" s="4">
        <v>48.66</v>
      </c>
      <c r="G1337">
        <v>0</v>
      </c>
      <c r="H1337" s="5">
        <v>1</v>
      </c>
      <c r="K1337" t="s">
        <v>22</v>
      </c>
      <c r="L1337" t="s">
        <v>23</v>
      </c>
    </row>
    <row r="1338" spans="1:12" hidden="1" x14ac:dyDescent="0.2">
      <c r="A1338" t="s">
        <v>193</v>
      </c>
      <c r="B1338" s="2">
        <v>340470725</v>
      </c>
      <c r="C1338" s="2">
        <v>44</v>
      </c>
      <c r="D1338" s="3">
        <v>10172</v>
      </c>
      <c r="E1338" s="3">
        <v>0</v>
      </c>
      <c r="F1338" s="4">
        <v>27.14</v>
      </c>
      <c r="G1338">
        <v>0</v>
      </c>
      <c r="H1338" s="5">
        <v>0</v>
      </c>
      <c r="K1338" t="s">
        <v>22</v>
      </c>
      <c r="L1338" t="s">
        <v>23</v>
      </c>
    </row>
    <row r="1339" spans="1:12" hidden="1" x14ac:dyDescent="0.2">
      <c r="A1339" t="s">
        <v>193</v>
      </c>
      <c r="B1339" s="2">
        <v>340474331</v>
      </c>
      <c r="C1339" s="2">
        <v>17</v>
      </c>
      <c r="D1339" s="3">
        <v>7841</v>
      </c>
      <c r="E1339" s="3">
        <v>0</v>
      </c>
      <c r="F1339" s="4">
        <v>12.39</v>
      </c>
      <c r="G1339">
        <v>0</v>
      </c>
      <c r="H1339" s="5">
        <v>0</v>
      </c>
      <c r="K1339" t="s">
        <v>22</v>
      </c>
      <c r="L1339" t="s">
        <v>23</v>
      </c>
    </row>
    <row r="1340" spans="1:12" hidden="1" x14ac:dyDescent="0.2">
      <c r="A1340" t="s">
        <v>193</v>
      </c>
      <c r="B1340" s="2">
        <v>340476435</v>
      </c>
      <c r="C1340" s="2">
        <v>55</v>
      </c>
      <c r="D1340" s="3">
        <v>10301</v>
      </c>
      <c r="E1340" s="3">
        <v>0</v>
      </c>
      <c r="F1340" s="4">
        <v>30.25</v>
      </c>
      <c r="G1340">
        <v>0</v>
      </c>
      <c r="H1340" s="5">
        <v>0</v>
      </c>
      <c r="K1340" t="s">
        <v>22</v>
      </c>
      <c r="L1340" t="s">
        <v>23</v>
      </c>
    </row>
    <row r="1341" spans="1:12" hidden="1" x14ac:dyDescent="0.2">
      <c r="A1341" t="s">
        <v>193</v>
      </c>
      <c r="B1341" s="2">
        <v>340477773</v>
      </c>
      <c r="C1341" s="2">
        <v>87</v>
      </c>
      <c r="D1341" s="3">
        <v>6185</v>
      </c>
      <c r="E1341" s="3">
        <v>25</v>
      </c>
      <c r="F1341" s="4">
        <v>29.45</v>
      </c>
      <c r="G1341">
        <v>0</v>
      </c>
      <c r="H1341" s="5">
        <v>1</v>
      </c>
      <c r="K1341" t="s">
        <v>22</v>
      </c>
      <c r="L1341" t="s">
        <v>23</v>
      </c>
    </row>
    <row r="1342" spans="1:12" hidden="1" x14ac:dyDescent="0.2">
      <c r="A1342" t="s">
        <v>193</v>
      </c>
      <c r="B1342" s="2">
        <v>340478671</v>
      </c>
      <c r="C1342" s="2">
        <v>28</v>
      </c>
      <c r="D1342" s="3">
        <v>6342</v>
      </c>
      <c r="E1342" s="3">
        <v>0</v>
      </c>
      <c r="F1342" s="4">
        <v>17.350000000000001</v>
      </c>
      <c r="G1342">
        <v>0</v>
      </c>
      <c r="H1342" s="5">
        <v>0</v>
      </c>
      <c r="K1342" t="s">
        <v>22</v>
      </c>
      <c r="L1342" t="s">
        <v>23</v>
      </c>
    </row>
    <row r="1343" spans="1:12" hidden="1" x14ac:dyDescent="0.2">
      <c r="A1343" t="s">
        <v>193</v>
      </c>
      <c r="B1343" s="2">
        <v>340481069</v>
      </c>
      <c r="C1343" s="2">
        <v>28</v>
      </c>
      <c r="D1343" s="3">
        <v>10053</v>
      </c>
      <c r="E1343" s="3">
        <v>0</v>
      </c>
      <c r="F1343" s="4">
        <v>27.27</v>
      </c>
      <c r="G1343">
        <v>0</v>
      </c>
      <c r="H1343" s="5">
        <v>0</v>
      </c>
      <c r="K1343" t="s">
        <v>22</v>
      </c>
      <c r="L1343" t="s">
        <v>23</v>
      </c>
    </row>
    <row r="1344" spans="1:12" hidden="1" x14ac:dyDescent="0.2">
      <c r="A1344" t="s">
        <v>193</v>
      </c>
      <c r="B1344" s="2">
        <v>340481145</v>
      </c>
      <c r="C1344" s="2">
        <v>111</v>
      </c>
      <c r="D1344" s="3">
        <v>37576</v>
      </c>
      <c r="E1344" s="3">
        <v>5980</v>
      </c>
      <c r="F1344" s="4">
        <v>83.96</v>
      </c>
      <c r="G1344">
        <v>0</v>
      </c>
      <c r="H1344" s="5">
        <v>0.98</v>
      </c>
      <c r="K1344" t="s">
        <v>22</v>
      </c>
      <c r="L1344" t="s">
        <v>23</v>
      </c>
    </row>
    <row r="1345" spans="1:12" hidden="1" x14ac:dyDescent="0.2">
      <c r="A1345" t="s">
        <v>193</v>
      </c>
      <c r="B1345" s="2">
        <v>340481145</v>
      </c>
      <c r="C1345" s="2">
        <v>111</v>
      </c>
      <c r="D1345" s="3">
        <v>37576</v>
      </c>
      <c r="E1345" s="3">
        <v>5980</v>
      </c>
      <c r="F1345" s="4">
        <v>83.96</v>
      </c>
      <c r="G1345">
        <v>0</v>
      </c>
      <c r="H1345" s="5">
        <v>0.98</v>
      </c>
      <c r="K1345" t="s">
        <v>22</v>
      </c>
      <c r="L1345" t="s">
        <v>23</v>
      </c>
    </row>
    <row r="1346" spans="1:12" hidden="1" x14ac:dyDescent="0.2">
      <c r="A1346" t="s">
        <v>193</v>
      </c>
      <c r="B1346" s="2">
        <v>340481145</v>
      </c>
      <c r="C1346" s="2">
        <v>139</v>
      </c>
      <c r="D1346" s="3">
        <v>37576</v>
      </c>
      <c r="E1346" s="3">
        <v>5980</v>
      </c>
      <c r="F1346" s="4">
        <v>83.96</v>
      </c>
      <c r="G1346">
        <v>0</v>
      </c>
      <c r="H1346" s="5">
        <v>0.98</v>
      </c>
      <c r="K1346" t="s">
        <v>22</v>
      </c>
      <c r="L1346" t="s">
        <v>23</v>
      </c>
    </row>
    <row r="1347" spans="1:12" hidden="1" x14ac:dyDescent="0.2">
      <c r="A1347" t="s">
        <v>193</v>
      </c>
      <c r="B1347" s="2">
        <v>340482853</v>
      </c>
      <c r="C1347" s="2">
        <v>69</v>
      </c>
      <c r="D1347" s="3">
        <v>16777</v>
      </c>
      <c r="E1347" s="3">
        <v>0</v>
      </c>
      <c r="F1347" s="4">
        <v>35.729999999999997</v>
      </c>
      <c r="G1347">
        <v>0</v>
      </c>
      <c r="H1347" s="5">
        <v>0</v>
      </c>
      <c r="K1347" t="s">
        <v>22</v>
      </c>
      <c r="L1347" t="s">
        <v>23</v>
      </c>
    </row>
    <row r="1348" spans="1:12" hidden="1" x14ac:dyDescent="0.2">
      <c r="A1348" t="s">
        <v>193</v>
      </c>
      <c r="B1348" s="2">
        <v>340485073</v>
      </c>
      <c r="C1348" s="2">
        <v>346</v>
      </c>
      <c r="D1348" s="3">
        <v>15290</v>
      </c>
      <c r="E1348" s="3">
        <v>6065</v>
      </c>
      <c r="F1348" s="4">
        <v>161.25</v>
      </c>
      <c r="G1348">
        <v>0</v>
      </c>
      <c r="H1348" s="5">
        <v>0.93</v>
      </c>
      <c r="K1348" t="s">
        <v>22</v>
      </c>
      <c r="L1348" t="s">
        <v>23</v>
      </c>
    </row>
    <row r="1349" spans="1:12" hidden="1" x14ac:dyDescent="0.2">
      <c r="A1349" t="s">
        <v>193</v>
      </c>
      <c r="B1349" s="2">
        <v>340485116</v>
      </c>
      <c r="C1349" s="2">
        <v>218</v>
      </c>
      <c r="D1349" s="3">
        <v>5464</v>
      </c>
      <c r="E1349" s="3">
        <v>956</v>
      </c>
      <c r="F1349" s="4">
        <v>40.4</v>
      </c>
      <c r="G1349">
        <v>0</v>
      </c>
      <c r="H1349" s="5">
        <v>0.98</v>
      </c>
      <c r="K1349" t="s">
        <v>22</v>
      </c>
      <c r="L1349" t="s">
        <v>23</v>
      </c>
    </row>
    <row r="1350" spans="1:12" hidden="1" x14ac:dyDescent="0.2">
      <c r="A1350" t="s">
        <v>193</v>
      </c>
      <c r="B1350" s="2">
        <v>340485908</v>
      </c>
      <c r="C1350" s="2">
        <v>55</v>
      </c>
      <c r="D1350" s="3">
        <v>-913</v>
      </c>
      <c r="E1350" s="3">
        <v>0</v>
      </c>
      <c r="F1350" s="4">
        <v>41.65</v>
      </c>
      <c r="G1350">
        <v>0</v>
      </c>
      <c r="H1350" s="5">
        <v>0</v>
      </c>
      <c r="K1350" t="s">
        <v>22</v>
      </c>
      <c r="L1350" t="s">
        <v>23</v>
      </c>
    </row>
    <row r="1351" spans="1:12" hidden="1" x14ac:dyDescent="0.2">
      <c r="A1351" t="s">
        <v>193</v>
      </c>
      <c r="B1351" s="2">
        <v>340488855</v>
      </c>
      <c r="C1351" s="2">
        <v>218</v>
      </c>
      <c r="D1351" s="3">
        <v>29392</v>
      </c>
      <c r="E1351" s="3">
        <v>2804</v>
      </c>
      <c r="F1351" s="4">
        <v>136.63999999999999</v>
      </c>
      <c r="G1351">
        <v>0</v>
      </c>
      <c r="H1351" s="5">
        <v>0.99</v>
      </c>
      <c r="K1351" t="s">
        <v>22</v>
      </c>
      <c r="L1351" t="s">
        <v>23</v>
      </c>
    </row>
    <row r="1352" spans="1:12" hidden="1" x14ac:dyDescent="0.2">
      <c r="A1352" t="s">
        <v>193</v>
      </c>
      <c r="B1352" s="2">
        <v>340491845</v>
      </c>
      <c r="C1352" s="2">
        <v>436</v>
      </c>
      <c r="D1352" s="3">
        <v>27420</v>
      </c>
      <c r="E1352" s="3">
        <v>276</v>
      </c>
      <c r="F1352" s="4">
        <v>182.1</v>
      </c>
      <c r="G1352">
        <v>0</v>
      </c>
      <c r="H1352" s="5">
        <v>1</v>
      </c>
      <c r="K1352" t="s">
        <v>22</v>
      </c>
      <c r="L1352" t="s">
        <v>23</v>
      </c>
    </row>
    <row r="1353" spans="1:12" hidden="1" x14ac:dyDescent="0.2">
      <c r="A1353" t="s">
        <v>193</v>
      </c>
      <c r="B1353" s="2">
        <v>340493399</v>
      </c>
      <c r="C1353" s="2">
        <v>173</v>
      </c>
      <c r="D1353" s="3">
        <v>5716</v>
      </c>
      <c r="E1353" s="3">
        <v>1192</v>
      </c>
      <c r="F1353" s="4">
        <v>27.92</v>
      </c>
      <c r="G1353">
        <v>0</v>
      </c>
      <c r="H1353" s="5">
        <v>0.97</v>
      </c>
      <c r="K1353" t="s">
        <v>22</v>
      </c>
      <c r="L1353" t="s">
        <v>23</v>
      </c>
    </row>
    <row r="1354" spans="1:12" hidden="1" x14ac:dyDescent="0.2">
      <c r="A1354" t="s">
        <v>193</v>
      </c>
      <c r="B1354" s="2">
        <v>340494917</v>
      </c>
      <c r="C1354" s="2">
        <v>87</v>
      </c>
      <c r="D1354" s="3">
        <v>8710</v>
      </c>
      <c r="E1354" s="3">
        <v>2015</v>
      </c>
      <c r="F1354" s="4">
        <v>23.1</v>
      </c>
      <c r="G1354">
        <v>0</v>
      </c>
      <c r="H1354" s="5">
        <v>0.97</v>
      </c>
      <c r="K1354" t="s">
        <v>22</v>
      </c>
      <c r="L1354" t="s">
        <v>23</v>
      </c>
    </row>
    <row r="1355" spans="1:12" hidden="1" x14ac:dyDescent="0.2">
      <c r="A1355" t="s">
        <v>193</v>
      </c>
      <c r="B1355" s="2">
        <v>340495337</v>
      </c>
      <c r="C1355" s="2">
        <v>87</v>
      </c>
      <c r="D1355" s="3">
        <v>12470</v>
      </c>
      <c r="E1355" s="3">
        <v>2175</v>
      </c>
      <c r="F1355" s="4">
        <v>31.9</v>
      </c>
      <c r="G1355">
        <v>0</v>
      </c>
      <c r="H1355" s="5">
        <v>0.98</v>
      </c>
      <c r="K1355" t="s">
        <v>22</v>
      </c>
      <c r="L1355" t="s">
        <v>23</v>
      </c>
    </row>
    <row r="1356" spans="1:12" hidden="1" x14ac:dyDescent="0.2">
      <c r="A1356" t="s">
        <v>193</v>
      </c>
      <c r="B1356" s="2">
        <v>340498825</v>
      </c>
      <c r="C1356" s="2">
        <v>630</v>
      </c>
      <c r="D1356" s="3">
        <v>65270</v>
      </c>
      <c r="E1356" s="3">
        <v>10</v>
      </c>
      <c r="F1356" s="4">
        <v>289.8</v>
      </c>
      <c r="G1356">
        <v>0</v>
      </c>
      <c r="H1356" s="5">
        <v>1</v>
      </c>
      <c r="K1356" t="s">
        <v>22</v>
      </c>
      <c r="L1356" t="s">
        <v>23</v>
      </c>
    </row>
    <row r="1357" spans="1:12" hidden="1" x14ac:dyDescent="0.2">
      <c r="A1357" t="s">
        <v>193</v>
      </c>
      <c r="B1357" s="2">
        <v>340502274</v>
      </c>
      <c r="C1357" s="2">
        <v>218</v>
      </c>
      <c r="D1357" s="3">
        <v>24189</v>
      </c>
      <c r="E1357" s="3">
        <v>6414</v>
      </c>
      <c r="F1357" s="4">
        <v>103.65</v>
      </c>
      <c r="G1357">
        <v>0</v>
      </c>
      <c r="H1357" s="5">
        <v>0.96</v>
      </c>
      <c r="K1357" t="s">
        <v>22</v>
      </c>
      <c r="L1357" t="s">
        <v>23</v>
      </c>
    </row>
    <row r="1358" spans="1:12" hidden="1" x14ac:dyDescent="0.2">
      <c r="A1358" t="s">
        <v>193</v>
      </c>
      <c r="B1358" s="2">
        <v>340503711</v>
      </c>
      <c r="C1358" s="2">
        <v>111</v>
      </c>
      <c r="D1358" s="3">
        <v>38740</v>
      </c>
      <c r="E1358" s="3">
        <v>1552</v>
      </c>
      <c r="F1358" s="4">
        <v>183.92</v>
      </c>
      <c r="G1358">
        <v>0</v>
      </c>
      <c r="H1358" s="5">
        <v>0.99</v>
      </c>
      <c r="K1358" t="s">
        <v>22</v>
      </c>
      <c r="L1358" t="s">
        <v>23</v>
      </c>
    </row>
    <row r="1359" spans="1:12" hidden="1" x14ac:dyDescent="0.2">
      <c r="A1359" t="s">
        <v>193</v>
      </c>
      <c r="B1359" s="2">
        <v>340504270</v>
      </c>
      <c r="C1359" s="2">
        <v>69</v>
      </c>
      <c r="D1359" s="3">
        <v>11613</v>
      </c>
      <c r="E1359" s="3">
        <v>0</v>
      </c>
      <c r="F1359" s="4">
        <v>29.73</v>
      </c>
      <c r="G1359">
        <v>0</v>
      </c>
      <c r="H1359" s="5">
        <v>0</v>
      </c>
      <c r="K1359" t="s">
        <v>22</v>
      </c>
      <c r="L1359" t="s">
        <v>23</v>
      </c>
    </row>
    <row r="1360" spans="1:12" hidden="1" x14ac:dyDescent="0.2">
      <c r="A1360" t="s">
        <v>193</v>
      </c>
      <c r="B1360" s="2">
        <v>340504273</v>
      </c>
      <c r="C1360" s="2">
        <v>69</v>
      </c>
      <c r="D1360" s="3">
        <v>12794</v>
      </c>
      <c r="E1360" s="3">
        <v>0</v>
      </c>
      <c r="F1360" s="4">
        <v>32.71</v>
      </c>
      <c r="G1360">
        <v>0</v>
      </c>
      <c r="H1360" s="5">
        <v>0</v>
      </c>
      <c r="K1360" t="s">
        <v>22</v>
      </c>
      <c r="L1360" t="s">
        <v>23</v>
      </c>
    </row>
    <row r="1361" spans="1:12" hidden="1" x14ac:dyDescent="0.2">
      <c r="A1361" t="s">
        <v>193</v>
      </c>
      <c r="B1361" s="2">
        <v>340505076</v>
      </c>
      <c r="C1361" s="2">
        <v>28</v>
      </c>
      <c r="D1361" s="3">
        <v>3881</v>
      </c>
      <c r="E1361" s="3">
        <v>0</v>
      </c>
      <c r="F1361" s="4">
        <v>10.58</v>
      </c>
      <c r="G1361">
        <v>0</v>
      </c>
      <c r="H1361" s="5">
        <v>0</v>
      </c>
      <c r="K1361" t="s">
        <v>22</v>
      </c>
      <c r="L1361" t="s">
        <v>23</v>
      </c>
    </row>
    <row r="1362" spans="1:12" hidden="1" x14ac:dyDescent="0.2">
      <c r="A1362" t="s">
        <v>193</v>
      </c>
      <c r="B1362" s="2">
        <v>340512592</v>
      </c>
      <c r="C1362" s="2">
        <v>9</v>
      </c>
      <c r="D1362" s="3">
        <v>1208</v>
      </c>
      <c r="E1362" s="3">
        <v>0</v>
      </c>
      <c r="F1362" s="4">
        <v>1</v>
      </c>
      <c r="G1362">
        <v>0</v>
      </c>
      <c r="H1362" s="5">
        <v>0</v>
      </c>
      <c r="K1362" t="s">
        <v>22</v>
      </c>
      <c r="L1362" t="s">
        <v>23</v>
      </c>
    </row>
    <row r="1363" spans="1:12" hidden="1" x14ac:dyDescent="0.2">
      <c r="A1363" t="s">
        <v>193</v>
      </c>
      <c r="B1363" s="2">
        <v>340513674</v>
      </c>
      <c r="C1363" s="2">
        <v>173</v>
      </c>
      <c r="D1363" s="3">
        <v>8068</v>
      </c>
      <c r="E1363" s="3">
        <v>2712</v>
      </c>
      <c r="F1363" s="4">
        <v>62</v>
      </c>
      <c r="G1363">
        <v>0</v>
      </c>
      <c r="H1363" s="5">
        <v>0.94</v>
      </c>
      <c r="K1363" t="s">
        <v>22</v>
      </c>
      <c r="L1363" t="s">
        <v>23</v>
      </c>
    </row>
    <row r="1364" spans="1:12" hidden="1" x14ac:dyDescent="0.2">
      <c r="A1364" t="s">
        <v>193</v>
      </c>
      <c r="B1364" s="2">
        <v>340517521</v>
      </c>
      <c r="C1364" s="2">
        <v>87</v>
      </c>
      <c r="D1364" s="3">
        <v>2590</v>
      </c>
      <c r="E1364" s="3">
        <v>735</v>
      </c>
      <c r="F1364" s="4">
        <v>20.2</v>
      </c>
      <c r="G1364">
        <v>0</v>
      </c>
      <c r="H1364" s="5">
        <v>0.96</v>
      </c>
      <c r="K1364" t="s">
        <v>22</v>
      </c>
      <c r="L1364" t="s">
        <v>23</v>
      </c>
    </row>
    <row r="1365" spans="1:12" hidden="1" x14ac:dyDescent="0.2">
      <c r="A1365" t="s">
        <v>193</v>
      </c>
      <c r="B1365" s="2">
        <v>340517813</v>
      </c>
      <c r="C1365" s="2">
        <v>630</v>
      </c>
      <c r="D1365" s="3">
        <v>51940</v>
      </c>
      <c r="E1365" s="3">
        <v>17490</v>
      </c>
      <c r="F1365" s="4">
        <v>267</v>
      </c>
      <c r="G1365">
        <v>0</v>
      </c>
      <c r="H1365" s="5">
        <v>0.94</v>
      </c>
      <c r="K1365" t="s">
        <v>22</v>
      </c>
      <c r="L1365" t="s">
        <v>23</v>
      </c>
    </row>
    <row r="1366" spans="1:12" hidden="1" x14ac:dyDescent="0.2">
      <c r="A1366" t="s">
        <v>193</v>
      </c>
      <c r="B1366" s="2">
        <v>340520782</v>
      </c>
      <c r="C1366" s="2">
        <v>111</v>
      </c>
      <c r="D1366" s="3">
        <v>9852</v>
      </c>
      <c r="E1366" s="3">
        <v>0</v>
      </c>
      <c r="F1366" s="4">
        <v>11.92</v>
      </c>
      <c r="G1366">
        <v>0</v>
      </c>
      <c r="H1366" s="5">
        <v>1</v>
      </c>
      <c r="K1366" t="s">
        <v>22</v>
      </c>
      <c r="L1366" t="s">
        <v>23</v>
      </c>
    </row>
    <row r="1367" spans="1:12" hidden="1" x14ac:dyDescent="0.2">
      <c r="A1367" t="s">
        <v>193</v>
      </c>
      <c r="B1367" s="2">
        <v>340540092</v>
      </c>
      <c r="C1367" s="2">
        <v>87</v>
      </c>
      <c r="D1367" s="3">
        <v>6610</v>
      </c>
      <c r="E1367" s="3">
        <v>25</v>
      </c>
      <c r="F1367" s="4">
        <v>39.549999999999997</v>
      </c>
      <c r="G1367">
        <v>0</v>
      </c>
      <c r="H1367" s="5">
        <v>1</v>
      </c>
      <c r="K1367" t="s">
        <v>22</v>
      </c>
      <c r="L1367" t="s">
        <v>23</v>
      </c>
    </row>
    <row r="1368" spans="1:12" hidden="1" x14ac:dyDescent="0.2">
      <c r="A1368" t="s">
        <v>193</v>
      </c>
      <c r="B1368" s="2">
        <v>340541129</v>
      </c>
      <c r="C1368" s="2">
        <v>436</v>
      </c>
      <c r="D1368" s="3">
        <v>16500</v>
      </c>
      <c r="E1368" s="3">
        <v>5670</v>
      </c>
      <c r="F1368" s="4">
        <v>104.5</v>
      </c>
      <c r="G1368">
        <v>0</v>
      </c>
      <c r="H1368" s="5">
        <v>0.94</v>
      </c>
      <c r="K1368" t="s">
        <v>22</v>
      </c>
      <c r="L1368" t="s">
        <v>23</v>
      </c>
    </row>
    <row r="1369" spans="1:12" hidden="1" x14ac:dyDescent="0.2">
      <c r="A1369" t="s">
        <v>193</v>
      </c>
      <c r="B1369" s="2">
        <v>340546539</v>
      </c>
      <c r="C1369" s="2">
        <v>173</v>
      </c>
      <c r="D1369" s="3">
        <v>5165</v>
      </c>
      <c r="E1369" s="3">
        <v>240</v>
      </c>
      <c r="F1369" s="4">
        <v>37.4</v>
      </c>
      <c r="G1369">
        <v>0</v>
      </c>
      <c r="H1369" s="5">
        <v>0.99</v>
      </c>
      <c r="K1369" t="s">
        <v>22</v>
      </c>
      <c r="L1369" t="s">
        <v>23</v>
      </c>
    </row>
    <row r="1370" spans="1:12" hidden="1" x14ac:dyDescent="0.2">
      <c r="A1370" t="s">
        <v>193</v>
      </c>
      <c r="B1370" s="2">
        <v>340546549</v>
      </c>
      <c r="C1370" s="2">
        <v>277</v>
      </c>
      <c r="D1370" s="3">
        <v>19565</v>
      </c>
      <c r="E1370" s="3">
        <v>0</v>
      </c>
      <c r="F1370" s="4">
        <v>80.900000000000006</v>
      </c>
      <c r="G1370">
        <v>0</v>
      </c>
      <c r="H1370" s="5">
        <v>1</v>
      </c>
      <c r="K1370" t="s">
        <v>22</v>
      </c>
      <c r="L1370" t="s">
        <v>23</v>
      </c>
    </row>
    <row r="1371" spans="1:12" hidden="1" x14ac:dyDescent="0.2">
      <c r="A1371" t="s">
        <v>193</v>
      </c>
      <c r="B1371" s="2">
        <v>340546763</v>
      </c>
      <c r="C1371" s="2">
        <v>111</v>
      </c>
      <c r="D1371" s="3">
        <v>11335</v>
      </c>
      <c r="E1371" s="3">
        <v>150</v>
      </c>
      <c r="F1371" s="4">
        <v>60.2</v>
      </c>
      <c r="G1371">
        <v>0</v>
      </c>
      <c r="H1371" s="5">
        <v>1</v>
      </c>
      <c r="K1371" t="s">
        <v>22</v>
      </c>
      <c r="L1371" t="s">
        <v>23</v>
      </c>
    </row>
    <row r="1372" spans="1:12" hidden="1" x14ac:dyDescent="0.2">
      <c r="A1372" t="s">
        <v>193</v>
      </c>
      <c r="B1372" s="2">
        <v>340551004</v>
      </c>
      <c r="C1372" s="2">
        <v>69</v>
      </c>
      <c r="D1372" s="3">
        <v>10371</v>
      </c>
      <c r="E1372" s="3">
        <v>0</v>
      </c>
      <c r="F1372" s="4">
        <v>30.49</v>
      </c>
      <c r="G1372">
        <v>0</v>
      </c>
      <c r="H1372" s="5">
        <v>0</v>
      </c>
      <c r="K1372" t="s">
        <v>22</v>
      </c>
      <c r="L1372" t="s">
        <v>23</v>
      </c>
    </row>
    <row r="1373" spans="1:12" hidden="1" x14ac:dyDescent="0.2">
      <c r="A1373" t="s">
        <v>193</v>
      </c>
      <c r="B1373" s="2">
        <v>340553617</v>
      </c>
      <c r="C1373" s="2">
        <v>87</v>
      </c>
      <c r="D1373" s="3">
        <v>3590</v>
      </c>
      <c r="E1373" s="3">
        <v>265</v>
      </c>
      <c r="F1373" s="4">
        <v>22</v>
      </c>
      <c r="G1373">
        <v>0</v>
      </c>
      <c r="H1373" s="5">
        <v>0.99</v>
      </c>
      <c r="K1373" t="s">
        <v>22</v>
      </c>
      <c r="L1373" t="s">
        <v>23</v>
      </c>
    </row>
    <row r="1374" spans="1:12" hidden="1" x14ac:dyDescent="0.2">
      <c r="A1374" t="s">
        <v>193</v>
      </c>
      <c r="B1374" s="2">
        <v>340555678</v>
      </c>
      <c r="C1374" s="2">
        <v>87</v>
      </c>
      <c r="D1374" s="3">
        <v>8920</v>
      </c>
      <c r="E1374" s="3">
        <v>35</v>
      </c>
      <c r="F1374" s="4">
        <v>50.4</v>
      </c>
      <c r="G1374">
        <v>0</v>
      </c>
      <c r="H1374" s="5">
        <v>1</v>
      </c>
      <c r="K1374" t="s">
        <v>22</v>
      </c>
      <c r="L1374" t="s">
        <v>23</v>
      </c>
    </row>
    <row r="1375" spans="1:12" hidden="1" x14ac:dyDescent="0.2">
      <c r="A1375" t="s">
        <v>193</v>
      </c>
      <c r="B1375" s="2">
        <v>340555688</v>
      </c>
      <c r="C1375" s="2">
        <v>87</v>
      </c>
      <c r="D1375" s="3">
        <v>6810</v>
      </c>
      <c r="E1375" s="3">
        <v>150</v>
      </c>
      <c r="F1375" s="4">
        <v>39.4</v>
      </c>
      <c r="G1375">
        <v>0</v>
      </c>
      <c r="H1375" s="5">
        <v>1</v>
      </c>
      <c r="K1375" t="s">
        <v>22</v>
      </c>
      <c r="L1375" t="s">
        <v>23</v>
      </c>
    </row>
    <row r="1376" spans="1:12" hidden="1" x14ac:dyDescent="0.2">
      <c r="A1376" t="s">
        <v>193</v>
      </c>
      <c r="B1376" s="2">
        <v>340561089</v>
      </c>
      <c r="C1376" s="2">
        <v>173</v>
      </c>
      <c r="D1376" s="3">
        <v>4280</v>
      </c>
      <c r="E1376" s="3">
        <v>320</v>
      </c>
      <c r="F1376" s="4">
        <v>24.8</v>
      </c>
      <c r="G1376">
        <v>0</v>
      </c>
      <c r="H1376" s="5">
        <v>0.99</v>
      </c>
      <c r="K1376" t="s">
        <v>22</v>
      </c>
      <c r="L1376" t="s">
        <v>23</v>
      </c>
    </row>
    <row r="1377" spans="1:12" hidden="1" x14ac:dyDescent="0.2">
      <c r="A1377" t="s">
        <v>193</v>
      </c>
      <c r="B1377" s="2">
        <v>340561697</v>
      </c>
      <c r="C1377" s="2">
        <v>277</v>
      </c>
      <c r="D1377" s="3">
        <v>8520</v>
      </c>
      <c r="E1377" s="3">
        <v>1395</v>
      </c>
      <c r="F1377" s="4">
        <v>46.3</v>
      </c>
      <c r="G1377">
        <v>0</v>
      </c>
      <c r="H1377" s="5">
        <v>0.98</v>
      </c>
      <c r="K1377" t="s">
        <v>22</v>
      </c>
      <c r="L1377" t="s">
        <v>23</v>
      </c>
    </row>
    <row r="1378" spans="1:12" hidden="1" x14ac:dyDescent="0.2">
      <c r="A1378" t="s">
        <v>193</v>
      </c>
      <c r="B1378" s="2">
        <v>340563201</v>
      </c>
      <c r="C1378" s="2">
        <v>346</v>
      </c>
      <c r="D1378" s="3">
        <v>19065</v>
      </c>
      <c r="E1378" s="3">
        <v>1340</v>
      </c>
      <c r="F1378" s="4">
        <v>171.65</v>
      </c>
      <c r="G1378">
        <v>0</v>
      </c>
      <c r="H1378" s="5">
        <v>0.99</v>
      </c>
      <c r="K1378" t="s">
        <v>22</v>
      </c>
      <c r="L1378" t="s">
        <v>23</v>
      </c>
    </row>
    <row r="1379" spans="1:12" hidden="1" x14ac:dyDescent="0.2">
      <c r="A1379" t="s">
        <v>193</v>
      </c>
      <c r="B1379" s="2">
        <v>340565080</v>
      </c>
      <c r="C1379" s="2">
        <v>346</v>
      </c>
      <c r="D1379" s="3">
        <v>17060</v>
      </c>
      <c r="E1379" s="3">
        <v>1705</v>
      </c>
      <c r="F1379" s="4">
        <v>95.75</v>
      </c>
      <c r="G1379">
        <v>0</v>
      </c>
      <c r="H1379" s="5">
        <v>0.99</v>
      </c>
      <c r="K1379" t="s">
        <v>22</v>
      </c>
      <c r="L1379" t="s">
        <v>23</v>
      </c>
    </row>
    <row r="1380" spans="1:12" hidden="1" x14ac:dyDescent="0.2">
      <c r="A1380" t="s">
        <v>193</v>
      </c>
      <c r="B1380" s="2">
        <v>340566728</v>
      </c>
      <c r="C1380" s="2">
        <v>218</v>
      </c>
      <c r="D1380" s="3">
        <v>9380</v>
      </c>
      <c r="E1380" s="3">
        <v>7430</v>
      </c>
      <c r="F1380" s="4">
        <v>59.4</v>
      </c>
      <c r="G1380">
        <v>0</v>
      </c>
      <c r="H1380" s="5">
        <v>0.95</v>
      </c>
      <c r="K1380" t="s">
        <v>22</v>
      </c>
      <c r="L1380" t="s">
        <v>23</v>
      </c>
    </row>
    <row r="1381" spans="1:12" hidden="1" x14ac:dyDescent="0.2">
      <c r="A1381" t="s">
        <v>193</v>
      </c>
      <c r="B1381" s="2">
        <v>340567009</v>
      </c>
      <c r="C1381" s="2">
        <v>277</v>
      </c>
      <c r="D1381" s="3">
        <v>4975</v>
      </c>
      <c r="E1381" s="3">
        <v>2035</v>
      </c>
      <c r="F1381" s="4">
        <v>94.75</v>
      </c>
      <c r="G1381">
        <v>0</v>
      </c>
      <c r="H1381" s="5">
        <v>0.92</v>
      </c>
      <c r="K1381" t="s">
        <v>22</v>
      </c>
      <c r="L1381" t="s">
        <v>23</v>
      </c>
    </row>
    <row r="1382" spans="1:12" hidden="1" x14ac:dyDescent="0.2">
      <c r="A1382" t="s">
        <v>193</v>
      </c>
      <c r="B1382" s="2">
        <v>345024698</v>
      </c>
      <c r="C1382" s="2">
        <v>173</v>
      </c>
      <c r="D1382" s="3">
        <v>7640</v>
      </c>
      <c r="E1382" s="3">
        <v>0</v>
      </c>
      <c r="F1382" s="4">
        <v>49.85</v>
      </c>
      <c r="G1382">
        <v>0</v>
      </c>
      <c r="H1382" s="5">
        <v>0</v>
      </c>
      <c r="K1382" t="s">
        <v>22</v>
      </c>
      <c r="L1382" t="s">
        <v>23</v>
      </c>
    </row>
    <row r="1383" spans="1:12" hidden="1" x14ac:dyDescent="0.2">
      <c r="A1383" t="s">
        <v>193</v>
      </c>
      <c r="B1383" s="2">
        <v>345221529</v>
      </c>
      <c r="C1383" s="2">
        <v>111</v>
      </c>
      <c r="D1383" s="3">
        <v>4570</v>
      </c>
      <c r="E1383" s="3">
        <v>180</v>
      </c>
      <c r="F1383" s="4">
        <v>30.35</v>
      </c>
      <c r="G1383">
        <v>0</v>
      </c>
      <c r="H1383" s="5">
        <v>0.99</v>
      </c>
      <c r="K1383" t="s">
        <v>22</v>
      </c>
      <c r="L1383" t="s">
        <v>23</v>
      </c>
    </row>
    <row r="1384" spans="1:12" hidden="1" x14ac:dyDescent="0.2">
      <c r="A1384" t="s">
        <v>193</v>
      </c>
      <c r="B1384" s="2">
        <v>345221556</v>
      </c>
      <c r="C1384" s="2">
        <v>139</v>
      </c>
      <c r="D1384" s="3">
        <v>8710</v>
      </c>
      <c r="E1384" s="3">
        <v>680</v>
      </c>
      <c r="F1384" s="4">
        <v>57.75</v>
      </c>
      <c r="G1384">
        <v>0</v>
      </c>
      <c r="H1384" s="5">
        <v>0.99</v>
      </c>
      <c r="K1384" t="s">
        <v>22</v>
      </c>
      <c r="L1384" t="s">
        <v>23</v>
      </c>
    </row>
    <row r="1385" spans="1:12" hidden="1" x14ac:dyDescent="0.2">
      <c r="A1385" t="s">
        <v>193</v>
      </c>
      <c r="B1385" s="2">
        <v>345221586</v>
      </c>
      <c r="C1385" s="2">
        <v>436</v>
      </c>
      <c r="D1385" s="3">
        <v>19780</v>
      </c>
      <c r="E1385" s="3">
        <v>1450</v>
      </c>
      <c r="F1385" s="4">
        <v>167.8</v>
      </c>
      <c r="G1385">
        <v>0</v>
      </c>
      <c r="H1385" s="5">
        <v>0.99</v>
      </c>
      <c r="K1385" t="s">
        <v>22</v>
      </c>
      <c r="L1385" t="s">
        <v>23</v>
      </c>
    </row>
    <row r="1386" spans="1:12" hidden="1" x14ac:dyDescent="0.2">
      <c r="A1386" t="s">
        <v>193</v>
      </c>
      <c r="B1386" s="2">
        <v>345239227</v>
      </c>
      <c r="C1386" s="2">
        <v>436</v>
      </c>
      <c r="D1386" s="3">
        <v>9180</v>
      </c>
      <c r="E1386" s="3">
        <v>0</v>
      </c>
      <c r="F1386" s="4">
        <v>62.9</v>
      </c>
      <c r="G1386">
        <v>0</v>
      </c>
      <c r="H1386" s="5">
        <v>1</v>
      </c>
      <c r="K1386" t="s">
        <v>22</v>
      </c>
      <c r="L1386" t="s">
        <v>23</v>
      </c>
    </row>
    <row r="1387" spans="1:12" hidden="1" x14ac:dyDescent="0.2">
      <c r="A1387" t="s">
        <v>193</v>
      </c>
      <c r="B1387" s="2">
        <v>345539370</v>
      </c>
      <c r="C1387" s="2">
        <v>218</v>
      </c>
      <c r="D1387" s="3">
        <v>61330</v>
      </c>
      <c r="E1387" s="3">
        <v>14475</v>
      </c>
      <c r="F1387" s="4">
        <v>141.85</v>
      </c>
      <c r="G1387">
        <v>0</v>
      </c>
      <c r="H1387" s="5">
        <v>0.97</v>
      </c>
      <c r="K1387" t="s">
        <v>22</v>
      </c>
      <c r="L1387" t="s">
        <v>23</v>
      </c>
    </row>
    <row r="1388" spans="1:12" hidden="1" x14ac:dyDescent="0.2">
      <c r="A1388" t="s">
        <v>193</v>
      </c>
      <c r="B1388" s="2">
        <v>345926778</v>
      </c>
      <c r="C1388" s="2">
        <v>346</v>
      </c>
      <c r="D1388" s="3">
        <v>35275</v>
      </c>
      <c r="E1388" s="3">
        <v>290</v>
      </c>
      <c r="F1388" s="4">
        <v>136.69999999999999</v>
      </c>
      <c r="G1388">
        <v>0</v>
      </c>
      <c r="H1388" s="5">
        <v>1</v>
      </c>
      <c r="K1388" t="s">
        <v>22</v>
      </c>
      <c r="L1388" t="s">
        <v>23</v>
      </c>
    </row>
    <row r="1389" spans="1:12" hidden="1" x14ac:dyDescent="0.2">
      <c r="A1389" t="s">
        <v>193</v>
      </c>
      <c r="B1389" s="2">
        <v>346497984</v>
      </c>
      <c r="C1389" s="2">
        <v>277</v>
      </c>
      <c r="D1389" s="3">
        <v>3765</v>
      </c>
      <c r="E1389" s="3">
        <v>0</v>
      </c>
      <c r="F1389" s="4">
        <v>21.95</v>
      </c>
      <c r="G1389">
        <v>0</v>
      </c>
      <c r="H1389" s="5">
        <v>1</v>
      </c>
      <c r="K1389" t="s">
        <v>22</v>
      </c>
      <c r="L1389" t="s">
        <v>23</v>
      </c>
    </row>
    <row r="1390" spans="1:12" hidden="1" x14ac:dyDescent="0.2">
      <c r="A1390" t="s">
        <v>193</v>
      </c>
      <c r="B1390" s="2">
        <v>346616657</v>
      </c>
      <c r="C1390" s="2">
        <v>554</v>
      </c>
      <c r="D1390" s="3">
        <v>8650</v>
      </c>
      <c r="E1390" s="3">
        <v>20</v>
      </c>
      <c r="F1390" s="4">
        <v>58.3</v>
      </c>
      <c r="G1390">
        <v>0</v>
      </c>
      <c r="H1390" s="5">
        <v>1</v>
      </c>
      <c r="K1390" t="s">
        <v>22</v>
      </c>
      <c r="L1390" t="s">
        <v>23</v>
      </c>
    </row>
    <row r="1391" spans="1:12" hidden="1" x14ac:dyDescent="0.2">
      <c r="A1391" t="s">
        <v>193</v>
      </c>
      <c r="B1391" s="2">
        <v>346619699</v>
      </c>
      <c r="C1391" s="2">
        <v>277</v>
      </c>
      <c r="D1391" s="3">
        <v>42935</v>
      </c>
      <c r="E1391" s="3">
        <v>7570</v>
      </c>
      <c r="F1391" s="4">
        <v>203.25</v>
      </c>
      <c r="G1391">
        <v>0</v>
      </c>
      <c r="H1391" s="5">
        <v>0.98</v>
      </c>
      <c r="K1391" t="s">
        <v>22</v>
      </c>
      <c r="L1391" t="s">
        <v>23</v>
      </c>
    </row>
    <row r="1392" spans="1:12" hidden="1" x14ac:dyDescent="0.2">
      <c r="A1392" t="s">
        <v>193</v>
      </c>
      <c r="B1392" s="2">
        <v>347011028</v>
      </c>
      <c r="C1392" s="2">
        <v>173</v>
      </c>
      <c r="D1392" s="3">
        <v>19520</v>
      </c>
      <c r="E1392" s="3">
        <v>0</v>
      </c>
      <c r="F1392" s="4">
        <v>129.80000000000001</v>
      </c>
      <c r="G1392">
        <v>0</v>
      </c>
      <c r="H1392" s="5">
        <v>1</v>
      </c>
      <c r="K1392" t="s">
        <v>22</v>
      </c>
      <c r="L1392" t="s">
        <v>23</v>
      </c>
    </row>
    <row r="1393" spans="1:12" hidden="1" x14ac:dyDescent="0.2">
      <c r="A1393" t="s">
        <v>193</v>
      </c>
      <c r="B1393" s="2">
        <v>347079898</v>
      </c>
      <c r="C1393" s="2">
        <v>630</v>
      </c>
      <c r="D1393" s="3">
        <v>14130</v>
      </c>
      <c r="E1393" s="3">
        <v>0</v>
      </c>
      <c r="F1393" s="4">
        <v>182.9</v>
      </c>
      <c r="G1393">
        <v>0</v>
      </c>
      <c r="H1393" s="5">
        <v>1</v>
      </c>
      <c r="K1393" t="s">
        <v>22</v>
      </c>
      <c r="L1393" t="s">
        <v>23</v>
      </c>
    </row>
    <row r="1394" spans="1:12" hidden="1" x14ac:dyDescent="0.2">
      <c r="A1394" t="s">
        <v>193</v>
      </c>
      <c r="B1394" s="2">
        <v>347162674</v>
      </c>
      <c r="C1394" s="2">
        <v>111</v>
      </c>
      <c r="D1394" s="3">
        <v>1680</v>
      </c>
      <c r="E1394" s="3">
        <v>5</v>
      </c>
      <c r="F1394" s="4">
        <v>27.65</v>
      </c>
      <c r="G1394">
        <v>0</v>
      </c>
      <c r="H1394" s="5">
        <v>1</v>
      </c>
      <c r="K1394" t="s">
        <v>22</v>
      </c>
      <c r="L1394" t="s">
        <v>23</v>
      </c>
    </row>
    <row r="1395" spans="1:12" hidden="1" x14ac:dyDescent="0.2">
      <c r="A1395" t="s">
        <v>193</v>
      </c>
      <c r="B1395" s="2">
        <v>347263389</v>
      </c>
      <c r="C1395" s="2">
        <v>139</v>
      </c>
      <c r="D1395" s="3">
        <v>24460</v>
      </c>
      <c r="E1395" s="3">
        <v>9435</v>
      </c>
      <c r="F1395" s="4">
        <v>60.7</v>
      </c>
      <c r="G1395">
        <v>0</v>
      </c>
      <c r="H1395" s="5">
        <v>0.93</v>
      </c>
      <c r="K1395" t="s">
        <v>22</v>
      </c>
      <c r="L1395" t="s">
        <v>23</v>
      </c>
    </row>
    <row r="1396" spans="1:12" hidden="1" x14ac:dyDescent="0.2">
      <c r="A1396" t="s">
        <v>193</v>
      </c>
      <c r="B1396" s="2">
        <v>347366538</v>
      </c>
      <c r="C1396" s="2">
        <v>69</v>
      </c>
      <c r="D1396" s="3">
        <v>5240</v>
      </c>
      <c r="E1396" s="3">
        <v>0</v>
      </c>
      <c r="F1396" s="4">
        <v>34.65</v>
      </c>
      <c r="G1396">
        <v>0</v>
      </c>
      <c r="H1396" s="5">
        <v>0</v>
      </c>
      <c r="K1396" t="s">
        <v>22</v>
      </c>
      <c r="L1396" t="s">
        <v>23</v>
      </c>
    </row>
    <row r="1397" spans="1:12" hidden="1" x14ac:dyDescent="0.2">
      <c r="A1397" t="s">
        <v>193</v>
      </c>
      <c r="B1397" s="2">
        <v>347373905</v>
      </c>
      <c r="C1397" s="2">
        <v>277</v>
      </c>
      <c r="D1397" s="3">
        <v>10772</v>
      </c>
      <c r="E1397" s="3">
        <v>0</v>
      </c>
      <c r="F1397" s="4">
        <v>61.04</v>
      </c>
      <c r="G1397">
        <v>0</v>
      </c>
      <c r="H1397" s="5">
        <v>1</v>
      </c>
      <c r="K1397" t="s">
        <v>22</v>
      </c>
      <c r="L1397" t="s">
        <v>23</v>
      </c>
    </row>
    <row r="1398" spans="1:12" hidden="1" x14ac:dyDescent="0.2">
      <c r="A1398" t="s">
        <v>193</v>
      </c>
      <c r="B1398" s="2">
        <v>347494353</v>
      </c>
      <c r="C1398" s="2">
        <v>218</v>
      </c>
      <c r="D1398" s="3">
        <v>14465</v>
      </c>
      <c r="E1398" s="3">
        <v>0</v>
      </c>
      <c r="F1398" s="4">
        <v>97.3</v>
      </c>
      <c r="G1398">
        <v>0</v>
      </c>
      <c r="H1398" s="5">
        <v>1</v>
      </c>
      <c r="K1398" t="s">
        <v>22</v>
      </c>
      <c r="L1398" t="s">
        <v>23</v>
      </c>
    </row>
    <row r="1399" spans="1:12" hidden="1" x14ac:dyDescent="0.2">
      <c r="A1399" t="s">
        <v>193</v>
      </c>
      <c r="B1399" s="2">
        <v>347787661</v>
      </c>
      <c r="C1399" s="2">
        <v>346</v>
      </c>
      <c r="D1399" s="3">
        <v>22735</v>
      </c>
      <c r="E1399" s="3">
        <v>0</v>
      </c>
      <c r="F1399" s="4">
        <v>60.8</v>
      </c>
      <c r="G1399">
        <v>0</v>
      </c>
      <c r="H1399" s="5">
        <v>1</v>
      </c>
      <c r="K1399" t="s">
        <v>22</v>
      </c>
      <c r="L1399" t="s">
        <v>23</v>
      </c>
    </row>
    <row r="1400" spans="1:12" hidden="1" x14ac:dyDescent="0.2">
      <c r="A1400" t="s">
        <v>193</v>
      </c>
      <c r="B1400" s="2">
        <v>347966478</v>
      </c>
      <c r="C1400" s="2">
        <v>55</v>
      </c>
      <c r="D1400" s="3">
        <v>5904</v>
      </c>
      <c r="E1400" s="3">
        <v>0</v>
      </c>
      <c r="F1400" s="4">
        <v>10.98</v>
      </c>
      <c r="G1400">
        <v>0</v>
      </c>
      <c r="H1400" s="5">
        <v>0</v>
      </c>
      <c r="K1400" t="s">
        <v>22</v>
      </c>
      <c r="L1400" t="s">
        <v>23</v>
      </c>
    </row>
    <row r="1401" spans="1:12" x14ac:dyDescent="0.2">
      <c r="A1401" t="s">
        <v>184</v>
      </c>
      <c r="B1401" s="39">
        <v>340454036</v>
      </c>
      <c r="C1401" s="2">
        <v>218</v>
      </c>
      <c r="D1401" s="3">
        <v>36840</v>
      </c>
      <c r="E1401" s="3">
        <v>14900</v>
      </c>
      <c r="F1401" s="4">
        <v>117</v>
      </c>
      <c r="G1401" s="37">
        <v>3.6</v>
      </c>
      <c r="H1401" s="5">
        <v>0.92</v>
      </c>
      <c r="K1401" t="s">
        <v>22</v>
      </c>
      <c r="L1401" t="s">
        <v>23</v>
      </c>
    </row>
    <row r="1402" spans="1:12" x14ac:dyDescent="0.2">
      <c r="A1402" t="s">
        <v>189</v>
      </c>
      <c r="B1402" s="39">
        <v>340572374</v>
      </c>
      <c r="C1402" s="2">
        <v>111</v>
      </c>
      <c r="D1402" s="3">
        <v>17275</v>
      </c>
      <c r="E1402" s="3">
        <v>7400</v>
      </c>
      <c r="F1402" s="4">
        <v>80.5</v>
      </c>
      <c r="G1402" s="37">
        <v>10.57</v>
      </c>
      <c r="H1402" s="5">
        <v>0.91</v>
      </c>
      <c r="K1402" t="s">
        <v>22</v>
      </c>
      <c r="L1402" t="s">
        <v>23</v>
      </c>
    </row>
    <row r="1403" spans="1:12" x14ac:dyDescent="0.2">
      <c r="A1403" t="s">
        <v>189</v>
      </c>
      <c r="B1403" s="39">
        <v>347263389</v>
      </c>
      <c r="C1403" s="2">
        <v>139</v>
      </c>
      <c r="D1403" s="3">
        <v>19970</v>
      </c>
      <c r="E1403" s="3">
        <v>8580</v>
      </c>
      <c r="F1403" s="4">
        <v>59</v>
      </c>
      <c r="G1403" s="37">
        <v>12.11</v>
      </c>
      <c r="H1403" s="5">
        <v>0.91</v>
      </c>
      <c r="K1403" t="s">
        <v>22</v>
      </c>
      <c r="L1403" t="s">
        <v>23</v>
      </c>
    </row>
    <row r="1404" spans="1:12" x14ac:dyDescent="0.2">
      <c r="A1404" t="s">
        <v>190</v>
      </c>
      <c r="B1404" s="39">
        <v>347263389</v>
      </c>
      <c r="C1404" s="2">
        <v>139</v>
      </c>
      <c r="D1404" s="3">
        <v>20445</v>
      </c>
      <c r="E1404" s="3">
        <v>8865</v>
      </c>
      <c r="F1404" s="4">
        <v>66.3</v>
      </c>
      <c r="G1404" s="37">
        <v>36.47</v>
      </c>
      <c r="H1404" s="5">
        <v>0.91</v>
      </c>
      <c r="K1404" t="s">
        <v>22</v>
      </c>
      <c r="L1404" t="s">
        <v>23</v>
      </c>
    </row>
    <row r="1405" spans="1:12" x14ac:dyDescent="0.2">
      <c r="A1405" t="s">
        <v>182</v>
      </c>
      <c r="B1405" s="39">
        <v>340513674</v>
      </c>
      <c r="C1405" s="2">
        <v>173</v>
      </c>
      <c r="D1405" s="3">
        <v>10496</v>
      </c>
      <c r="E1405" s="3">
        <v>4720</v>
      </c>
      <c r="F1405" s="4">
        <v>68</v>
      </c>
      <c r="G1405" s="37">
        <v>37.409999999999997</v>
      </c>
      <c r="H1405" s="5">
        <v>0.91</v>
      </c>
      <c r="K1405" t="s">
        <v>22</v>
      </c>
      <c r="L1405" t="s">
        <v>23</v>
      </c>
    </row>
    <row r="1406" spans="1:12" x14ac:dyDescent="0.2">
      <c r="A1406" t="s">
        <v>187</v>
      </c>
      <c r="B1406" s="39">
        <v>340307085</v>
      </c>
      <c r="C1406" s="2">
        <v>139</v>
      </c>
      <c r="D1406" s="3">
        <v>18730</v>
      </c>
      <c r="E1406" s="3">
        <v>8320</v>
      </c>
      <c r="F1406" s="4">
        <v>60.7</v>
      </c>
      <c r="G1406" s="37">
        <v>60.24</v>
      </c>
      <c r="H1406" s="5">
        <v>0.91</v>
      </c>
      <c r="K1406" t="s">
        <v>22</v>
      </c>
      <c r="L1406" t="s">
        <v>23</v>
      </c>
    </row>
    <row r="1407" spans="1:12" x14ac:dyDescent="0.2">
      <c r="A1407" t="s">
        <v>186</v>
      </c>
      <c r="B1407" s="39">
        <v>340567009</v>
      </c>
      <c r="C1407" s="2">
        <v>277</v>
      </c>
      <c r="D1407" s="3">
        <v>3690</v>
      </c>
      <c r="E1407" s="3">
        <v>2045</v>
      </c>
      <c r="F1407" s="4">
        <v>100</v>
      </c>
      <c r="G1407" s="37">
        <v>60.73</v>
      </c>
      <c r="H1407" s="5">
        <v>0.87</v>
      </c>
      <c r="K1407" t="s">
        <v>22</v>
      </c>
      <c r="L1407" t="s">
        <v>23</v>
      </c>
    </row>
    <row r="1408" spans="1:12" x14ac:dyDescent="0.2">
      <c r="A1408" t="s">
        <v>190</v>
      </c>
      <c r="B1408" s="39">
        <v>340572374</v>
      </c>
      <c r="C1408" s="2">
        <v>111</v>
      </c>
      <c r="D1408" s="3">
        <v>21820</v>
      </c>
      <c r="E1408" s="3">
        <v>9685</v>
      </c>
      <c r="F1408" s="4">
        <v>76.400000000000006</v>
      </c>
      <c r="G1408" s="37">
        <v>79.91</v>
      </c>
      <c r="H1408" s="5">
        <v>0.91</v>
      </c>
      <c r="K1408" t="s">
        <v>22</v>
      </c>
      <c r="L1408" t="s">
        <v>23</v>
      </c>
    </row>
    <row r="1409" spans="1:12" x14ac:dyDescent="0.2">
      <c r="A1409" t="s">
        <v>190</v>
      </c>
      <c r="B1409" s="39">
        <v>340567009</v>
      </c>
      <c r="C1409" s="2">
        <v>277</v>
      </c>
      <c r="D1409" s="3">
        <v>6500</v>
      </c>
      <c r="E1409" s="3">
        <v>3150</v>
      </c>
      <c r="F1409" s="4">
        <v>119.15</v>
      </c>
      <c r="G1409" s="37">
        <v>86.82</v>
      </c>
      <c r="H1409" s="5">
        <v>0.9</v>
      </c>
      <c r="K1409" t="s">
        <v>22</v>
      </c>
      <c r="L1409" t="s">
        <v>23</v>
      </c>
    </row>
    <row r="1410" spans="1:12" x14ac:dyDescent="0.2">
      <c r="A1410" t="s">
        <v>187</v>
      </c>
      <c r="B1410" s="39">
        <v>340572374</v>
      </c>
      <c r="C1410" s="2">
        <v>111</v>
      </c>
      <c r="D1410" s="3">
        <v>23760</v>
      </c>
      <c r="E1410" s="3">
        <v>10645</v>
      </c>
      <c r="F1410" s="4">
        <v>84.4</v>
      </c>
      <c r="G1410" s="37">
        <v>87.84</v>
      </c>
      <c r="H1410" s="5">
        <v>0.91</v>
      </c>
      <c r="K1410" t="s">
        <v>22</v>
      </c>
      <c r="L1410" t="s">
        <v>23</v>
      </c>
    </row>
    <row r="1411" spans="1:12" x14ac:dyDescent="0.2">
      <c r="A1411" t="s">
        <v>186</v>
      </c>
      <c r="B1411" s="39">
        <v>340513674</v>
      </c>
      <c r="C1411" s="2">
        <v>173</v>
      </c>
      <c r="D1411" s="3">
        <v>15420</v>
      </c>
      <c r="E1411" s="3">
        <v>7300</v>
      </c>
      <c r="F1411" s="4">
        <v>82</v>
      </c>
      <c r="G1411" s="37">
        <v>87.87</v>
      </c>
      <c r="H1411" s="5">
        <v>0.9</v>
      </c>
      <c r="K1411" t="s">
        <v>22</v>
      </c>
      <c r="L1411" t="s">
        <v>23</v>
      </c>
    </row>
    <row r="1412" spans="1:12" x14ac:dyDescent="0.2">
      <c r="A1412" t="s">
        <v>184</v>
      </c>
      <c r="B1412" s="39">
        <v>340541129</v>
      </c>
      <c r="C1412" s="2">
        <v>436</v>
      </c>
      <c r="D1412" s="3">
        <v>11270</v>
      </c>
      <c r="E1412" s="3">
        <v>5590</v>
      </c>
      <c r="F1412" s="4">
        <v>69.8</v>
      </c>
      <c r="G1412" s="37">
        <v>97.2</v>
      </c>
      <c r="H1412" s="5">
        <v>0.92</v>
      </c>
      <c r="K1412" t="s">
        <v>22</v>
      </c>
      <c r="L1412" t="s">
        <v>23</v>
      </c>
    </row>
    <row r="1413" spans="1:12" x14ac:dyDescent="0.2">
      <c r="A1413" t="s">
        <v>191</v>
      </c>
      <c r="B1413" s="39">
        <v>340307085</v>
      </c>
      <c r="C1413" s="2">
        <v>139</v>
      </c>
      <c r="D1413" s="3">
        <v>22660</v>
      </c>
      <c r="E1413" s="3">
        <v>10380</v>
      </c>
      <c r="F1413" s="4">
        <v>59.1</v>
      </c>
      <c r="G1413" s="37">
        <v>99.25</v>
      </c>
      <c r="H1413" s="5">
        <v>0.9</v>
      </c>
      <c r="K1413" t="s">
        <v>22</v>
      </c>
      <c r="L1413" t="s">
        <v>23</v>
      </c>
    </row>
    <row r="1414" spans="1:12" x14ac:dyDescent="0.2">
      <c r="A1414" t="s">
        <v>190</v>
      </c>
      <c r="B1414" s="39">
        <v>340485116</v>
      </c>
      <c r="C1414" s="2">
        <v>218</v>
      </c>
      <c r="D1414" s="3">
        <v>8860</v>
      </c>
      <c r="E1414" s="3">
        <v>4408</v>
      </c>
      <c r="F1414" s="4">
        <v>79.36</v>
      </c>
      <c r="G1414" s="37">
        <v>132.15</v>
      </c>
      <c r="H1414" s="5">
        <v>0.89</v>
      </c>
      <c r="K1414" t="s">
        <v>22</v>
      </c>
      <c r="L1414" t="s">
        <v>23</v>
      </c>
    </row>
    <row r="1415" spans="1:12" x14ac:dyDescent="0.2">
      <c r="A1415" t="s">
        <v>191</v>
      </c>
      <c r="B1415" s="39">
        <v>340513674</v>
      </c>
      <c r="C1415" s="2">
        <v>173</v>
      </c>
      <c r="D1415" s="3">
        <v>12172</v>
      </c>
      <c r="E1415" s="3">
        <v>6320</v>
      </c>
      <c r="F1415" s="4">
        <v>106</v>
      </c>
      <c r="G1415" s="37">
        <v>154.87</v>
      </c>
      <c r="H1415" s="5">
        <v>0.88</v>
      </c>
      <c r="K1415" t="s">
        <v>22</v>
      </c>
      <c r="L1415" t="s">
        <v>23</v>
      </c>
    </row>
    <row r="1416" spans="1:12" x14ac:dyDescent="0.2">
      <c r="A1416" t="s">
        <v>183</v>
      </c>
      <c r="B1416" s="39">
        <v>340494917</v>
      </c>
      <c r="C1416" s="2">
        <v>87</v>
      </c>
      <c r="D1416" s="3">
        <v>12710</v>
      </c>
      <c r="E1416" s="3">
        <v>6215</v>
      </c>
      <c r="F1416" s="4">
        <v>33.700000000000003</v>
      </c>
      <c r="G1416" s="37">
        <v>159.9</v>
      </c>
      <c r="H1416" s="5">
        <v>0.89</v>
      </c>
      <c r="K1416" t="s">
        <v>22</v>
      </c>
      <c r="L1416" t="s">
        <v>23</v>
      </c>
    </row>
    <row r="1417" spans="1:12" x14ac:dyDescent="0.2">
      <c r="A1417" t="s">
        <v>192</v>
      </c>
      <c r="B1417" s="39">
        <v>340454036</v>
      </c>
      <c r="C1417" s="2">
        <v>218</v>
      </c>
      <c r="D1417" s="3">
        <v>49420</v>
      </c>
      <c r="E1417" s="3">
        <v>22410</v>
      </c>
      <c r="F1417" s="4">
        <v>129.80000000000001</v>
      </c>
      <c r="G1417" s="37">
        <v>160.05000000000001</v>
      </c>
      <c r="H1417" s="5">
        <v>0.91</v>
      </c>
      <c r="K1417" t="s">
        <v>22</v>
      </c>
      <c r="L1417" t="s">
        <v>23</v>
      </c>
    </row>
    <row r="1418" spans="1:12" x14ac:dyDescent="0.2">
      <c r="A1418" t="s">
        <v>190</v>
      </c>
      <c r="B1418" s="39">
        <v>340513674</v>
      </c>
      <c r="C1418" s="2">
        <v>173</v>
      </c>
      <c r="D1418" s="3">
        <v>13172</v>
      </c>
      <c r="E1418" s="3">
        <v>6468</v>
      </c>
      <c r="F1418" s="4">
        <v>106</v>
      </c>
      <c r="G1418" s="37">
        <v>162.02000000000001</v>
      </c>
      <c r="H1418" s="5">
        <v>0.89</v>
      </c>
      <c r="K1418" t="s">
        <v>22</v>
      </c>
      <c r="L1418" t="s">
        <v>23</v>
      </c>
    </row>
    <row r="1419" spans="1:12" x14ac:dyDescent="0.2">
      <c r="A1419" t="s">
        <v>185</v>
      </c>
      <c r="B1419" s="39">
        <v>340479217</v>
      </c>
      <c r="C1419" s="2">
        <v>69</v>
      </c>
      <c r="D1419" s="3">
        <v>2536</v>
      </c>
      <c r="E1419" s="3">
        <v>2076</v>
      </c>
      <c r="F1419" s="4">
        <v>20.32</v>
      </c>
      <c r="G1419" s="37">
        <v>165.38</v>
      </c>
      <c r="H1419" s="5">
        <v>0.77</v>
      </c>
      <c r="K1419" t="s">
        <v>22</v>
      </c>
      <c r="L1419" t="s">
        <v>23</v>
      </c>
    </row>
    <row r="1420" spans="1:12" x14ac:dyDescent="0.2">
      <c r="A1420" t="s">
        <v>184</v>
      </c>
      <c r="B1420" s="39">
        <v>340297458</v>
      </c>
      <c r="C1420" s="2">
        <v>173</v>
      </c>
      <c r="D1420" s="3">
        <v>59585</v>
      </c>
      <c r="E1420" s="3">
        <v>26760</v>
      </c>
      <c r="F1420" s="4">
        <v>109.45</v>
      </c>
      <c r="G1420" s="37">
        <v>179.36</v>
      </c>
      <c r="H1420" s="5">
        <v>0.91</v>
      </c>
      <c r="K1420" t="s">
        <v>22</v>
      </c>
      <c r="L1420" t="s">
        <v>23</v>
      </c>
    </row>
    <row r="1421" spans="1:12" x14ac:dyDescent="0.2">
      <c r="A1421" t="s">
        <v>183</v>
      </c>
      <c r="B1421" s="39">
        <v>340541129</v>
      </c>
      <c r="C1421" s="2">
        <v>436</v>
      </c>
      <c r="D1421" s="3">
        <v>14290</v>
      </c>
      <c r="E1421" s="3">
        <v>11060</v>
      </c>
      <c r="F1421" s="4">
        <v>97</v>
      </c>
      <c r="G1421" s="37">
        <v>189.07</v>
      </c>
      <c r="H1421" s="5">
        <v>1</v>
      </c>
      <c r="K1421" t="s">
        <v>22</v>
      </c>
      <c r="L1421" t="s">
        <v>23</v>
      </c>
    </row>
    <row r="1422" spans="1:12" x14ac:dyDescent="0.2">
      <c r="A1422" t="s">
        <v>182</v>
      </c>
      <c r="B1422" s="39">
        <v>340479217</v>
      </c>
      <c r="C1422" s="2">
        <v>69</v>
      </c>
      <c r="D1422" s="3">
        <v>2076</v>
      </c>
      <c r="E1422" s="3">
        <v>1892</v>
      </c>
      <c r="F1422" s="4">
        <v>14.12</v>
      </c>
      <c r="G1422" s="37">
        <v>214.79</v>
      </c>
      <c r="H1422" s="5">
        <v>0.73</v>
      </c>
      <c r="K1422" t="s">
        <v>22</v>
      </c>
      <c r="L1422" t="s">
        <v>23</v>
      </c>
    </row>
    <row r="1423" spans="1:12" x14ac:dyDescent="0.2">
      <c r="A1423" t="s">
        <v>193</v>
      </c>
      <c r="B1423" s="39">
        <v>340479217</v>
      </c>
      <c r="C1423" s="2">
        <v>69</v>
      </c>
      <c r="D1423" s="3">
        <v>4072</v>
      </c>
      <c r="E1423" s="3">
        <v>3104</v>
      </c>
      <c r="F1423" s="4">
        <v>39.56</v>
      </c>
      <c r="G1423" s="37">
        <v>226.28</v>
      </c>
      <c r="H1423" s="5">
        <v>0.79</v>
      </c>
      <c r="K1423" t="s">
        <v>22</v>
      </c>
      <c r="L1423" t="s">
        <v>23</v>
      </c>
    </row>
    <row r="1424" spans="1:12" x14ac:dyDescent="0.2">
      <c r="A1424" t="s">
        <v>185</v>
      </c>
      <c r="B1424" s="39">
        <v>340567009</v>
      </c>
      <c r="C1424" s="2">
        <v>277</v>
      </c>
      <c r="D1424" s="3">
        <v>7450</v>
      </c>
      <c r="E1424" s="3">
        <v>4975</v>
      </c>
      <c r="F1424" s="4">
        <v>98.7</v>
      </c>
      <c r="G1424" s="37">
        <v>238.72</v>
      </c>
      <c r="H1424" s="5">
        <v>0.93</v>
      </c>
      <c r="K1424" t="s">
        <v>22</v>
      </c>
      <c r="L1424" t="s">
        <v>23</v>
      </c>
    </row>
    <row r="1425" spans="1:12" x14ac:dyDescent="0.2">
      <c r="A1425" t="s">
        <v>189</v>
      </c>
      <c r="B1425" s="39">
        <v>340479217</v>
      </c>
      <c r="C1425" s="2">
        <v>69</v>
      </c>
      <c r="D1425" s="3">
        <v>3924</v>
      </c>
      <c r="E1425" s="3">
        <v>2756</v>
      </c>
      <c r="F1425" s="4">
        <v>42.32</v>
      </c>
      <c r="G1425" s="37">
        <v>244.91</v>
      </c>
      <c r="H1425" s="5">
        <v>0.81</v>
      </c>
      <c r="K1425" t="s">
        <v>22</v>
      </c>
      <c r="L1425" t="s">
        <v>23</v>
      </c>
    </row>
    <row r="1426" spans="1:12" x14ac:dyDescent="0.2">
      <c r="A1426" t="s">
        <v>190</v>
      </c>
      <c r="B1426" s="39">
        <v>340479217</v>
      </c>
      <c r="C1426" s="2">
        <v>69</v>
      </c>
      <c r="D1426" s="3">
        <v>7576</v>
      </c>
      <c r="E1426" s="3">
        <v>4536</v>
      </c>
      <c r="F1426" s="4">
        <v>43.6</v>
      </c>
      <c r="G1426" s="37">
        <v>259.11</v>
      </c>
      <c r="H1426" s="5">
        <v>0.85</v>
      </c>
      <c r="K1426" t="s">
        <v>22</v>
      </c>
      <c r="L1426" t="s">
        <v>23</v>
      </c>
    </row>
    <row r="1427" spans="1:12" x14ac:dyDescent="0.2">
      <c r="A1427" t="s">
        <v>188</v>
      </c>
      <c r="B1427" s="39">
        <v>340479217</v>
      </c>
      <c r="C1427" s="2">
        <v>69</v>
      </c>
      <c r="D1427" s="3">
        <v>5000</v>
      </c>
      <c r="E1427" s="3">
        <v>3416</v>
      </c>
      <c r="F1427" s="4">
        <v>45</v>
      </c>
      <c r="G1427" s="37">
        <v>260.89999999999998</v>
      </c>
      <c r="H1427" s="5">
        <v>0.84</v>
      </c>
      <c r="K1427" t="s">
        <v>22</v>
      </c>
      <c r="L1427" t="s">
        <v>23</v>
      </c>
    </row>
    <row r="1428" spans="1:12" x14ac:dyDescent="0.2">
      <c r="A1428" t="s">
        <v>182</v>
      </c>
      <c r="B1428" s="39">
        <v>340454036</v>
      </c>
      <c r="C1428" s="2">
        <v>218</v>
      </c>
      <c r="D1428" s="3">
        <v>59315</v>
      </c>
      <c r="E1428" s="3">
        <v>26935</v>
      </c>
      <c r="F1428" s="4">
        <v>115.65</v>
      </c>
      <c r="G1428" s="37">
        <v>261.89999999999998</v>
      </c>
      <c r="H1428" s="5">
        <v>0.91</v>
      </c>
      <c r="K1428" t="s">
        <v>22</v>
      </c>
      <c r="L1428" t="s">
        <v>23</v>
      </c>
    </row>
    <row r="1429" spans="1:12" x14ac:dyDescent="0.2">
      <c r="A1429" t="s">
        <v>186</v>
      </c>
      <c r="B1429" s="39">
        <v>340307085</v>
      </c>
      <c r="C1429" s="2">
        <v>139</v>
      </c>
      <c r="D1429" s="3">
        <v>21480</v>
      </c>
      <c r="E1429" s="3">
        <v>11430</v>
      </c>
      <c r="F1429" s="4">
        <v>60.2</v>
      </c>
      <c r="G1429" s="37">
        <v>283.48</v>
      </c>
      <c r="H1429" s="5">
        <v>0.88</v>
      </c>
      <c r="K1429" t="s">
        <v>22</v>
      </c>
      <c r="L1429" t="s">
        <v>23</v>
      </c>
    </row>
    <row r="1430" spans="1:12" x14ac:dyDescent="0.2">
      <c r="A1430" t="s">
        <v>182</v>
      </c>
      <c r="B1430" s="39">
        <v>340494917</v>
      </c>
      <c r="C1430" s="2">
        <v>87</v>
      </c>
      <c r="D1430" s="3">
        <v>12145</v>
      </c>
      <c r="E1430" s="3">
        <v>6670</v>
      </c>
      <c r="F1430" s="4">
        <v>33.35</v>
      </c>
      <c r="G1430" s="37">
        <v>298.94</v>
      </c>
      <c r="H1430" s="5">
        <v>0.87</v>
      </c>
      <c r="K1430" t="s">
        <v>22</v>
      </c>
      <c r="L1430" t="s">
        <v>23</v>
      </c>
    </row>
    <row r="1431" spans="1:12" x14ac:dyDescent="0.2">
      <c r="A1431" t="s">
        <v>192</v>
      </c>
      <c r="B1431" s="39">
        <v>340307085</v>
      </c>
      <c r="C1431" s="2">
        <v>139</v>
      </c>
      <c r="D1431" s="3">
        <v>18505</v>
      </c>
      <c r="E1431" s="3">
        <v>10305</v>
      </c>
      <c r="F1431" s="4">
        <v>59.1</v>
      </c>
      <c r="G1431" s="37">
        <v>305.62</v>
      </c>
      <c r="H1431" s="5">
        <v>0.87</v>
      </c>
      <c r="K1431" t="s">
        <v>22</v>
      </c>
      <c r="L1431" t="s">
        <v>23</v>
      </c>
    </row>
    <row r="1432" spans="1:12" x14ac:dyDescent="0.2">
      <c r="A1432" t="s">
        <v>187</v>
      </c>
      <c r="B1432" s="39">
        <v>340479217</v>
      </c>
      <c r="C1432" s="2">
        <v>69</v>
      </c>
      <c r="D1432" s="3">
        <v>8236</v>
      </c>
      <c r="E1432" s="3">
        <v>5228</v>
      </c>
      <c r="F1432" s="4">
        <v>45</v>
      </c>
      <c r="G1432" s="37">
        <v>307.86</v>
      </c>
      <c r="H1432" s="5">
        <v>0.84</v>
      </c>
      <c r="K1432" t="s">
        <v>22</v>
      </c>
      <c r="L1432" t="s">
        <v>23</v>
      </c>
    </row>
    <row r="1433" spans="1:12" x14ac:dyDescent="0.2">
      <c r="A1433" t="s">
        <v>186</v>
      </c>
      <c r="B1433" s="39">
        <v>340479217</v>
      </c>
      <c r="C1433" s="2">
        <v>69</v>
      </c>
      <c r="D1433" s="3">
        <v>4432</v>
      </c>
      <c r="E1433" s="3">
        <v>3764</v>
      </c>
      <c r="F1433" s="4">
        <v>35.200000000000003</v>
      </c>
      <c r="G1433" s="37">
        <v>311.14999999999998</v>
      </c>
      <c r="H1433" s="5">
        <v>0.76</v>
      </c>
      <c r="K1433" t="s">
        <v>22</v>
      </c>
      <c r="L1433" t="s">
        <v>23</v>
      </c>
    </row>
    <row r="1434" spans="1:12" x14ac:dyDescent="0.2">
      <c r="A1434" t="s">
        <v>187</v>
      </c>
      <c r="B1434" s="39">
        <v>340489118</v>
      </c>
      <c r="C1434" s="2">
        <v>173</v>
      </c>
      <c r="D1434" s="3">
        <v>40560</v>
      </c>
      <c r="E1434" s="3">
        <v>20035</v>
      </c>
      <c r="F1434" s="4">
        <v>100.35</v>
      </c>
      <c r="G1434" s="37">
        <v>335.41</v>
      </c>
      <c r="H1434" s="5">
        <v>0.89</v>
      </c>
      <c r="K1434" t="s">
        <v>22</v>
      </c>
      <c r="L1434" t="s">
        <v>23</v>
      </c>
    </row>
    <row r="1435" spans="1:12" x14ac:dyDescent="0.2">
      <c r="A1435" t="s">
        <v>190</v>
      </c>
      <c r="B1435" s="39">
        <v>340513674</v>
      </c>
      <c r="C1435" s="2">
        <v>173</v>
      </c>
      <c r="D1435" s="3">
        <v>19432</v>
      </c>
      <c r="E1435" s="3">
        <v>10136</v>
      </c>
      <c r="F1435" s="4">
        <v>111.2</v>
      </c>
      <c r="G1435" s="37">
        <v>351.91</v>
      </c>
      <c r="H1435" s="5">
        <v>0.88</v>
      </c>
      <c r="K1435" t="s">
        <v>22</v>
      </c>
      <c r="L1435" t="s">
        <v>23</v>
      </c>
    </row>
    <row r="1436" spans="1:12" x14ac:dyDescent="0.2">
      <c r="A1436" t="s">
        <v>184</v>
      </c>
      <c r="B1436" s="39">
        <v>340454036</v>
      </c>
      <c r="C1436" s="2">
        <v>218</v>
      </c>
      <c r="D1436" s="3">
        <v>54060</v>
      </c>
      <c r="E1436" s="3">
        <v>25490</v>
      </c>
      <c r="F1436" s="4">
        <v>93.45</v>
      </c>
      <c r="G1436" s="37">
        <v>417.68</v>
      </c>
      <c r="H1436" s="5">
        <v>0.9</v>
      </c>
      <c r="K1436" t="s">
        <v>22</v>
      </c>
      <c r="L1436" t="s">
        <v>23</v>
      </c>
    </row>
    <row r="1437" spans="1:12" x14ac:dyDescent="0.2">
      <c r="A1437" t="s">
        <v>188</v>
      </c>
      <c r="B1437" s="39">
        <v>340513674</v>
      </c>
      <c r="C1437" s="2">
        <v>173</v>
      </c>
      <c r="D1437" s="3">
        <v>18556</v>
      </c>
      <c r="E1437" s="3">
        <v>10152</v>
      </c>
      <c r="F1437" s="4">
        <v>102</v>
      </c>
      <c r="G1437" s="37">
        <v>420.64</v>
      </c>
      <c r="H1437" s="5">
        <v>0.87</v>
      </c>
      <c r="K1437" t="s">
        <v>22</v>
      </c>
      <c r="L1437" t="s">
        <v>23</v>
      </c>
    </row>
    <row r="1438" spans="1:12" x14ac:dyDescent="0.2">
      <c r="A1438" t="s">
        <v>191</v>
      </c>
      <c r="B1438" s="39">
        <v>340572374</v>
      </c>
      <c r="C1438" s="2">
        <v>111</v>
      </c>
      <c r="D1438" s="3">
        <v>24260</v>
      </c>
      <c r="E1438" s="3">
        <v>13195</v>
      </c>
      <c r="F1438" s="4">
        <v>76.400000000000006</v>
      </c>
      <c r="G1438" s="37">
        <v>420.86</v>
      </c>
      <c r="H1438" s="5">
        <v>0.87</v>
      </c>
      <c r="K1438" t="s">
        <v>22</v>
      </c>
      <c r="L1438" t="s">
        <v>23</v>
      </c>
    </row>
    <row r="1439" spans="1:12" x14ac:dyDescent="0.2">
      <c r="A1439" t="s">
        <v>184</v>
      </c>
      <c r="B1439" s="39">
        <v>340479217</v>
      </c>
      <c r="C1439" s="2">
        <v>69</v>
      </c>
      <c r="D1439" s="3">
        <v>4156</v>
      </c>
      <c r="E1439" s="3">
        <v>3896</v>
      </c>
      <c r="F1439" s="4">
        <v>26.24</v>
      </c>
      <c r="G1439" s="37">
        <v>421.81</v>
      </c>
      <c r="H1439" s="5">
        <v>0.74</v>
      </c>
      <c r="K1439" t="s">
        <v>22</v>
      </c>
      <c r="L1439" t="s">
        <v>23</v>
      </c>
    </row>
    <row r="1440" spans="1:12" x14ac:dyDescent="0.2">
      <c r="A1440" t="s">
        <v>192</v>
      </c>
      <c r="B1440" s="39">
        <v>340489118</v>
      </c>
      <c r="C1440" s="2">
        <v>173</v>
      </c>
      <c r="D1440" s="3">
        <v>37775</v>
      </c>
      <c r="E1440" s="3">
        <v>19630</v>
      </c>
      <c r="F1440" s="4">
        <v>91.4</v>
      </c>
      <c r="G1440" s="37">
        <v>444.9</v>
      </c>
      <c r="H1440" s="5">
        <v>0.88</v>
      </c>
      <c r="K1440" t="s">
        <v>22</v>
      </c>
      <c r="L1440" t="s">
        <v>23</v>
      </c>
    </row>
    <row r="1441" spans="1:12" x14ac:dyDescent="0.2">
      <c r="A1441" t="s">
        <v>189</v>
      </c>
      <c r="B1441" s="39">
        <v>340513674</v>
      </c>
      <c r="C1441" s="2">
        <v>173</v>
      </c>
      <c r="D1441" s="3">
        <v>22808</v>
      </c>
      <c r="E1441" s="3">
        <v>12024</v>
      </c>
      <c r="F1441" s="4">
        <v>112.8</v>
      </c>
      <c r="G1441" s="37">
        <v>446.86</v>
      </c>
      <c r="H1441" s="5">
        <v>0.88</v>
      </c>
      <c r="K1441" t="s">
        <v>22</v>
      </c>
      <c r="L1441" t="s">
        <v>23</v>
      </c>
    </row>
    <row r="1442" spans="1:12" x14ac:dyDescent="0.2">
      <c r="A1442" t="s">
        <v>186</v>
      </c>
      <c r="B1442" s="39">
        <v>340572374</v>
      </c>
      <c r="C1442" s="2">
        <v>111</v>
      </c>
      <c r="D1442" s="3">
        <v>19390</v>
      </c>
      <c r="E1442" s="3">
        <v>11785</v>
      </c>
      <c r="F1442" s="4">
        <v>78.8</v>
      </c>
      <c r="G1442" s="37">
        <v>450.75</v>
      </c>
      <c r="H1442" s="5">
        <v>0.85</v>
      </c>
      <c r="K1442" t="s">
        <v>22</v>
      </c>
      <c r="L1442" t="s">
        <v>23</v>
      </c>
    </row>
    <row r="1443" spans="1:12" x14ac:dyDescent="0.2">
      <c r="A1443" t="s">
        <v>185</v>
      </c>
      <c r="B1443" s="39">
        <v>340307085</v>
      </c>
      <c r="C1443" s="2">
        <v>139</v>
      </c>
      <c r="D1443" s="3">
        <v>20315</v>
      </c>
      <c r="E1443" s="3">
        <v>12190</v>
      </c>
      <c r="F1443" s="4">
        <v>67.5</v>
      </c>
      <c r="G1443" s="37">
        <v>457.62</v>
      </c>
      <c r="H1443" s="5">
        <v>0.85</v>
      </c>
      <c r="K1443" t="s">
        <v>22</v>
      </c>
      <c r="L1443" t="s">
        <v>23</v>
      </c>
    </row>
    <row r="1444" spans="1:12" x14ac:dyDescent="0.2">
      <c r="A1444" t="s">
        <v>186</v>
      </c>
      <c r="B1444" s="39">
        <v>340489118</v>
      </c>
      <c r="C1444" s="2">
        <v>173</v>
      </c>
      <c r="D1444" s="3">
        <v>40275</v>
      </c>
      <c r="E1444" s="3">
        <v>20885</v>
      </c>
      <c r="F1444" s="4">
        <v>99.5</v>
      </c>
      <c r="G1444" s="37">
        <v>461.76</v>
      </c>
      <c r="H1444" s="5">
        <v>0.88</v>
      </c>
      <c r="K1444" t="s">
        <v>22</v>
      </c>
      <c r="L1444" t="s">
        <v>23</v>
      </c>
    </row>
    <row r="1445" spans="1:12" x14ac:dyDescent="0.2">
      <c r="A1445" t="s">
        <v>191</v>
      </c>
      <c r="B1445" s="39">
        <v>340479217</v>
      </c>
      <c r="C1445" s="2">
        <v>69</v>
      </c>
      <c r="D1445" s="3">
        <v>6688</v>
      </c>
      <c r="E1445" s="3">
        <v>5308</v>
      </c>
      <c r="F1445" s="4">
        <v>42.52</v>
      </c>
      <c r="G1445" s="37">
        <v>467.55</v>
      </c>
      <c r="H1445" s="5">
        <v>0.78</v>
      </c>
      <c r="K1445" t="s">
        <v>22</v>
      </c>
      <c r="L1445" t="s">
        <v>23</v>
      </c>
    </row>
    <row r="1446" spans="1:12" x14ac:dyDescent="0.2">
      <c r="A1446" t="s">
        <v>192</v>
      </c>
      <c r="B1446" s="39">
        <v>340572374</v>
      </c>
      <c r="C1446" s="2">
        <v>111</v>
      </c>
      <c r="D1446" s="3">
        <v>15215</v>
      </c>
      <c r="E1446" s="3">
        <v>10160</v>
      </c>
      <c r="F1446" s="4">
        <v>74.900000000000006</v>
      </c>
      <c r="G1446" s="37">
        <v>479.55</v>
      </c>
      <c r="H1446" s="5">
        <v>0.83</v>
      </c>
      <c r="K1446" t="s">
        <v>22</v>
      </c>
      <c r="L1446" t="s">
        <v>23</v>
      </c>
    </row>
    <row r="1447" spans="1:12" x14ac:dyDescent="0.2">
      <c r="A1447" t="s">
        <v>183</v>
      </c>
      <c r="B1447" s="39">
        <v>340297458</v>
      </c>
      <c r="C1447" s="2">
        <v>173</v>
      </c>
      <c r="D1447" s="3">
        <v>63365</v>
      </c>
      <c r="E1447" s="3">
        <v>30715</v>
      </c>
      <c r="F1447" s="4">
        <v>155.25</v>
      </c>
      <c r="G1447" s="37">
        <v>630.48</v>
      </c>
      <c r="H1447" s="5">
        <v>0.9</v>
      </c>
      <c r="K1447" t="s">
        <v>22</v>
      </c>
      <c r="L1447" t="s">
        <v>23</v>
      </c>
    </row>
    <row r="1448" spans="1:12" x14ac:dyDescent="0.2">
      <c r="A1448" t="s">
        <v>185</v>
      </c>
      <c r="B1448" s="39">
        <v>340572374</v>
      </c>
      <c r="C1448" s="2">
        <v>111</v>
      </c>
      <c r="D1448" s="3">
        <v>16065</v>
      </c>
      <c r="E1448" s="3">
        <v>11660</v>
      </c>
      <c r="F1448" s="4">
        <v>64.05</v>
      </c>
      <c r="G1448" s="37">
        <v>638.83000000000004</v>
      </c>
      <c r="H1448" s="5">
        <v>0.8</v>
      </c>
      <c r="K1448" t="s">
        <v>22</v>
      </c>
      <c r="L1448" t="s">
        <v>23</v>
      </c>
    </row>
    <row r="1449" spans="1:12" x14ac:dyDescent="0.2">
      <c r="A1449" t="s">
        <v>193</v>
      </c>
      <c r="B1449" s="39">
        <v>340454036</v>
      </c>
      <c r="C1449" s="2">
        <v>218</v>
      </c>
      <c r="D1449" s="3">
        <v>53765</v>
      </c>
      <c r="E1449" s="3">
        <v>27130</v>
      </c>
      <c r="F1449" s="4">
        <v>118</v>
      </c>
      <c r="G1449" s="37">
        <v>682.61</v>
      </c>
      <c r="H1449" s="5">
        <v>0.89</v>
      </c>
      <c r="K1449" t="s">
        <v>22</v>
      </c>
      <c r="L1449" t="s">
        <v>23</v>
      </c>
    </row>
    <row r="1450" spans="1:12" x14ac:dyDescent="0.2">
      <c r="A1450" t="s">
        <v>193</v>
      </c>
      <c r="B1450" s="39">
        <v>340489118</v>
      </c>
      <c r="C1450" s="2">
        <v>173</v>
      </c>
      <c r="D1450" s="3">
        <v>37915</v>
      </c>
      <c r="E1450" s="3">
        <v>21760</v>
      </c>
      <c r="F1450" s="4">
        <v>98.1</v>
      </c>
      <c r="G1450" s="37">
        <v>722.04</v>
      </c>
      <c r="H1450" s="5">
        <v>0.86</v>
      </c>
      <c r="K1450" t="s">
        <v>22</v>
      </c>
      <c r="L1450" t="s">
        <v>23</v>
      </c>
    </row>
    <row r="1451" spans="1:12" x14ac:dyDescent="0.2">
      <c r="A1451" t="s">
        <v>184</v>
      </c>
      <c r="B1451" s="39">
        <v>340307085</v>
      </c>
      <c r="C1451" s="2">
        <v>139</v>
      </c>
      <c r="D1451" s="3">
        <v>21375</v>
      </c>
      <c r="E1451" s="3">
        <v>14825</v>
      </c>
      <c r="F1451" s="4">
        <v>67.5</v>
      </c>
      <c r="G1451" s="37">
        <v>783.14</v>
      </c>
      <c r="H1451" s="5">
        <v>0.82</v>
      </c>
      <c r="K1451" t="s">
        <v>22</v>
      </c>
      <c r="L1451" t="s">
        <v>23</v>
      </c>
    </row>
    <row r="1452" spans="1:12" x14ac:dyDescent="0.2">
      <c r="A1452" t="s">
        <v>188</v>
      </c>
      <c r="B1452" s="39">
        <v>340270475</v>
      </c>
      <c r="C1452" s="2">
        <v>173</v>
      </c>
      <c r="D1452" s="3">
        <v>23075</v>
      </c>
      <c r="E1452" s="3">
        <v>13450</v>
      </c>
      <c r="F1452" s="4">
        <v>79.05</v>
      </c>
      <c r="G1452" s="37">
        <v>794.88</v>
      </c>
      <c r="H1452" s="5">
        <v>0.86</v>
      </c>
      <c r="K1452" t="s">
        <v>22</v>
      </c>
      <c r="L1452" t="s">
        <v>23</v>
      </c>
    </row>
    <row r="1453" spans="1:12" x14ac:dyDescent="0.2">
      <c r="A1453" t="s">
        <v>193</v>
      </c>
      <c r="B1453" s="39">
        <v>340307085</v>
      </c>
      <c r="C1453" s="2">
        <v>139</v>
      </c>
      <c r="D1453" s="3">
        <v>20355</v>
      </c>
      <c r="E1453" s="3">
        <v>13370</v>
      </c>
      <c r="F1453" s="4">
        <v>65.45</v>
      </c>
      <c r="G1453" s="37">
        <v>798.49</v>
      </c>
      <c r="H1453" s="5">
        <v>0.83</v>
      </c>
      <c r="K1453" t="s">
        <v>22</v>
      </c>
      <c r="L1453" t="s">
        <v>23</v>
      </c>
    </row>
    <row r="1454" spans="1:12" x14ac:dyDescent="0.2">
      <c r="A1454" t="s">
        <v>185</v>
      </c>
      <c r="B1454" s="39">
        <v>340489118</v>
      </c>
      <c r="C1454" s="2">
        <v>173</v>
      </c>
      <c r="D1454" s="3">
        <v>39875</v>
      </c>
      <c r="E1454" s="3">
        <v>23640</v>
      </c>
      <c r="F1454" s="4">
        <v>97.75</v>
      </c>
      <c r="G1454" s="37">
        <v>860.08</v>
      </c>
      <c r="H1454" s="5">
        <v>0.86</v>
      </c>
      <c r="K1454" t="s">
        <v>22</v>
      </c>
      <c r="L1454" t="s">
        <v>23</v>
      </c>
    </row>
    <row r="1455" spans="1:12" x14ac:dyDescent="0.2">
      <c r="A1455" t="s">
        <v>187</v>
      </c>
      <c r="B1455" s="39">
        <v>340567009</v>
      </c>
      <c r="C1455" s="2">
        <v>277</v>
      </c>
      <c r="D1455" s="3">
        <v>20055</v>
      </c>
      <c r="E1455" s="3">
        <v>12465</v>
      </c>
      <c r="F1455" s="4">
        <v>150.5</v>
      </c>
      <c r="G1455" s="37">
        <v>871.53</v>
      </c>
      <c r="H1455" s="5">
        <v>0.84</v>
      </c>
      <c r="K1455" t="s">
        <v>22</v>
      </c>
      <c r="L1455" t="s">
        <v>23</v>
      </c>
    </row>
    <row r="1456" spans="1:12" x14ac:dyDescent="0.2">
      <c r="A1456" t="s">
        <v>190</v>
      </c>
      <c r="B1456" s="39">
        <v>340270475</v>
      </c>
      <c r="C1456" s="2">
        <v>173</v>
      </c>
      <c r="D1456" s="3">
        <v>23875</v>
      </c>
      <c r="E1456" s="3">
        <v>14165</v>
      </c>
      <c r="F1456" s="4">
        <v>78.349999999999994</v>
      </c>
      <c r="G1456" s="37">
        <v>899.12</v>
      </c>
      <c r="H1456" s="5">
        <v>0.86</v>
      </c>
      <c r="K1456" t="s">
        <v>22</v>
      </c>
      <c r="L1456" t="s">
        <v>23</v>
      </c>
    </row>
    <row r="1457" spans="1:12" x14ac:dyDescent="0.2">
      <c r="A1457" t="s">
        <v>184</v>
      </c>
      <c r="B1457" s="39">
        <v>340572374</v>
      </c>
      <c r="C1457" s="2">
        <v>111</v>
      </c>
      <c r="D1457" s="3">
        <v>12870</v>
      </c>
      <c r="E1457" s="3">
        <v>10720</v>
      </c>
      <c r="F1457" s="4">
        <v>38.450000000000003</v>
      </c>
      <c r="G1457" s="37">
        <v>931.78</v>
      </c>
      <c r="H1457" s="5">
        <v>0.76</v>
      </c>
      <c r="K1457" t="s">
        <v>22</v>
      </c>
      <c r="L1457" t="s">
        <v>23</v>
      </c>
    </row>
    <row r="1458" spans="1:12" x14ac:dyDescent="0.2">
      <c r="A1458" t="s">
        <v>189</v>
      </c>
      <c r="B1458" s="39">
        <v>340270475</v>
      </c>
      <c r="C1458" s="2">
        <v>173</v>
      </c>
      <c r="D1458" s="3">
        <v>25235</v>
      </c>
      <c r="E1458" s="3">
        <v>14975</v>
      </c>
      <c r="F1458" s="4">
        <v>79.05</v>
      </c>
      <c r="G1458" s="37">
        <v>958.55</v>
      </c>
      <c r="H1458" s="5">
        <v>0.86</v>
      </c>
      <c r="K1458" t="s">
        <v>22</v>
      </c>
      <c r="L1458" t="s">
        <v>23</v>
      </c>
    </row>
    <row r="1459" spans="1:12" x14ac:dyDescent="0.2">
      <c r="A1459" t="s">
        <v>182</v>
      </c>
      <c r="B1459" s="39">
        <v>340307085</v>
      </c>
      <c r="C1459" s="2">
        <v>139</v>
      </c>
      <c r="D1459" s="3">
        <v>20015</v>
      </c>
      <c r="E1459" s="3">
        <v>14030</v>
      </c>
      <c r="F1459" s="4">
        <v>52.5</v>
      </c>
      <c r="G1459" s="37">
        <v>979.16</v>
      </c>
      <c r="H1459" s="5">
        <v>0.81</v>
      </c>
      <c r="K1459" t="s">
        <v>22</v>
      </c>
      <c r="L1459" t="s">
        <v>23</v>
      </c>
    </row>
    <row r="1460" spans="1:12" x14ac:dyDescent="0.2">
      <c r="A1460" t="s">
        <v>193</v>
      </c>
      <c r="B1460" s="39">
        <v>340572374</v>
      </c>
      <c r="C1460" s="2">
        <v>111</v>
      </c>
      <c r="D1460" s="3">
        <v>12295</v>
      </c>
      <c r="E1460" s="3">
        <v>9970</v>
      </c>
      <c r="F1460" s="4">
        <v>56.65</v>
      </c>
      <c r="G1460" s="37">
        <v>1016.65</v>
      </c>
      <c r="H1460" s="5">
        <v>0.77</v>
      </c>
      <c r="K1460" t="s">
        <v>22</v>
      </c>
      <c r="L1460" t="s">
        <v>23</v>
      </c>
    </row>
    <row r="1461" spans="1:12" x14ac:dyDescent="0.2">
      <c r="A1461" t="s">
        <v>188</v>
      </c>
      <c r="B1461" s="39">
        <v>340293684</v>
      </c>
      <c r="C1461" s="2">
        <v>139</v>
      </c>
      <c r="D1461" s="3">
        <v>39000</v>
      </c>
      <c r="E1461" s="3">
        <v>21560</v>
      </c>
      <c r="F1461" s="4">
        <v>99.7</v>
      </c>
      <c r="G1461" s="37">
        <v>1073.95</v>
      </c>
      <c r="H1461" s="5">
        <v>0.87</v>
      </c>
      <c r="K1461" t="s">
        <v>22</v>
      </c>
      <c r="L1461" t="s">
        <v>23</v>
      </c>
    </row>
    <row r="1462" spans="1:12" x14ac:dyDescent="0.2">
      <c r="A1462" t="s">
        <v>191</v>
      </c>
      <c r="B1462" s="39">
        <v>340270475</v>
      </c>
      <c r="C1462" s="2">
        <v>173</v>
      </c>
      <c r="D1462" s="3">
        <v>29405</v>
      </c>
      <c r="E1462" s="3">
        <v>20060</v>
      </c>
      <c r="F1462" s="4">
        <v>78.099999999999994</v>
      </c>
      <c r="G1462" s="37">
        <v>1137.18</v>
      </c>
      <c r="H1462" s="5">
        <v>0.82</v>
      </c>
      <c r="K1462" t="s">
        <v>22</v>
      </c>
      <c r="L1462" t="s">
        <v>23</v>
      </c>
    </row>
    <row r="1463" spans="1:12" x14ac:dyDescent="0.2">
      <c r="A1463" t="s">
        <v>191</v>
      </c>
      <c r="B1463" s="39">
        <v>340567009</v>
      </c>
      <c r="C1463" s="2">
        <v>277</v>
      </c>
      <c r="D1463" s="3">
        <v>35030</v>
      </c>
      <c r="E1463" s="3">
        <v>22780</v>
      </c>
      <c r="F1463" s="4">
        <v>142.5</v>
      </c>
      <c r="G1463" s="37">
        <v>1172.45</v>
      </c>
      <c r="H1463" s="5">
        <v>0.83</v>
      </c>
      <c r="K1463" t="s">
        <v>22</v>
      </c>
      <c r="L1463" t="s">
        <v>23</v>
      </c>
    </row>
    <row r="1464" spans="1:12" x14ac:dyDescent="0.2">
      <c r="A1464" t="s">
        <v>189</v>
      </c>
      <c r="B1464" s="39">
        <v>340293684</v>
      </c>
      <c r="C1464" s="2">
        <v>139</v>
      </c>
      <c r="D1464" s="3">
        <v>46590</v>
      </c>
      <c r="E1464" s="3">
        <v>25415</v>
      </c>
      <c r="F1464" s="4">
        <v>99.1</v>
      </c>
      <c r="G1464" s="37">
        <v>1200.8900000000001</v>
      </c>
      <c r="H1464" s="5">
        <v>0.87</v>
      </c>
      <c r="K1464" t="s">
        <v>22</v>
      </c>
      <c r="L1464" t="s">
        <v>23</v>
      </c>
    </row>
    <row r="1465" spans="1:12" x14ac:dyDescent="0.2">
      <c r="A1465" t="s">
        <v>187</v>
      </c>
      <c r="B1465" s="39">
        <v>340270475</v>
      </c>
      <c r="C1465" s="2">
        <v>173</v>
      </c>
      <c r="D1465" s="3">
        <v>26900</v>
      </c>
      <c r="E1465" s="3">
        <v>17420</v>
      </c>
      <c r="F1465" s="4">
        <v>76.95</v>
      </c>
      <c r="G1465" s="37">
        <v>1211.4100000000001</v>
      </c>
      <c r="H1465" s="5">
        <v>0.83</v>
      </c>
      <c r="K1465" t="s">
        <v>22</v>
      </c>
      <c r="L1465" t="s">
        <v>23</v>
      </c>
    </row>
    <row r="1466" spans="1:12" x14ac:dyDescent="0.2">
      <c r="A1466" t="s">
        <v>186</v>
      </c>
      <c r="B1466" s="39">
        <v>340270475</v>
      </c>
      <c r="C1466" s="2">
        <v>173</v>
      </c>
      <c r="D1466" s="3">
        <v>31590</v>
      </c>
      <c r="E1466" s="3">
        <v>22695</v>
      </c>
      <c r="F1466" s="4">
        <v>76.400000000000006</v>
      </c>
      <c r="G1466" s="37">
        <v>1220.97</v>
      </c>
      <c r="H1466" s="5">
        <v>0.81</v>
      </c>
      <c r="K1466" t="s">
        <v>22</v>
      </c>
      <c r="L1466" t="s">
        <v>23</v>
      </c>
    </row>
    <row r="1467" spans="1:12" x14ac:dyDescent="0.2">
      <c r="A1467" t="s">
        <v>182</v>
      </c>
      <c r="B1467" s="39">
        <v>340572374</v>
      </c>
      <c r="C1467" s="2">
        <v>111</v>
      </c>
      <c r="D1467" s="3">
        <v>13200</v>
      </c>
      <c r="E1467" s="3">
        <v>11375</v>
      </c>
      <c r="F1467" s="4">
        <v>55.95</v>
      </c>
      <c r="G1467" s="37">
        <v>1255.05</v>
      </c>
      <c r="H1467" s="5">
        <v>0.75</v>
      </c>
      <c r="K1467" t="s">
        <v>22</v>
      </c>
      <c r="L1467" t="s">
        <v>23</v>
      </c>
    </row>
    <row r="1468" spans="1:12" x14ac:dyDescent="0.2">
      <c r="A1468" t="s">
        <v>190</v>
      </c>
      <c r="B1468" s="39">
        <v>340293684</v>
      </c>
      <c r="C1468" s="2">
        <v>139</v>
      </c>
      <c r="D1468" s="3">
        <v>42245</v>
      </c>
      <c r="E1468" s="3">
        <v>23815</v>
      </c>
      <c r="F1468" s="4">
        <v>99.1</v>
      </c>
      <c r="G1468" s="37">
        <v>1284.6199999999999</v>
      </c>
      <c r="H1468" s="5">
        <v>0.87</v>
      </c>
      <c r="K1468" t="s">
        <v>22</v>
      </c>
      <c r="L1468" t="s">
        <v>23</v>
      </c>
    </row>
    <row r="1469" spans="1:12" x14ac:dyDescent="0.2">
      <c r="A1469" t="s">
        <v>188</v>
      </c>
      <c r="B1469" s="39">
        <v>340567009</v>
      </c>
      <c r="C1469" s="2">
        <v>277</v>
      </c>
      <c r="D1469" s="3">
        <v>24330</v>
      </c>
      <c r="E1469" s="3">
        <v>15355</v>
      </c>
      <c r="F1469" s="4">
        <v>150.5</v>
      </c>
      <c r="G1469" s="37">
        <v>1308.81</v>
      </c>
      <c r="H1469" s="5">
        <v>0.84</v>
      </c>
      <c r="K1469" t="s">
        <v>22</v>
      </c>
      <c r="L1469" t="s">
        <v>23</v>
      </c>
    </row>
    <row r="1470" spans="1:12" x14ac:dyDescent="0.2">
      <c r="A1470" t="s">
        <v>183</v>
      </c>
      <c r="B1470" s="39">
        <v>340307085</v>
      </c>
      <c r="C1470" s="2">
        <v>139</v>
      </c>
      <c r="D1470" s="3">
        <v>24290</v>
      </c>
      <c r="E1470" s="3">
        <v>17595</v>
      </c>
      <c r="F1470" s="4">
        <v>53.6</v>
      </c>
      <c r="G1470" s="37">
        <v>1326.76</v>
      </c>
      <c r="H1470" s="5">
        <v>0.81</v>
      </c>
      <c r="K1470" t="s">
        <v>22</v>
      </c>
      <c r="L1470" t="s">
        <v>23</v>
      </c>
    </row>
    <row r="1471" spans="1:12" x14ac:dyDescent="0.2">
      <c r="A1471" t="s">
        <v>190</v>
      </c>
      <c r="B1471" s="39">
        <v>340567009</v>
      </c>
      <c r="C1471" s="2">
        <v>277</v>
      </c>
      <c r="D1471" s="3">
        <v>26905</v>
      </c>
      <c r="E1471" s="3">
        <v>16420</v>
      </c>
      <c r="F1471" s="4">
        <v>157.4</v>
      </c>
      <c r="G1471" s="37">
        <v>1332.43</v>
      </c>
      <c r="H1471" s="5">
        <v>0.85</v>
      </c>
      <c r="K1471" t="s">
        <v>22</v>
      </c>
      <c r="L1471" t="s">
        <v>23</v>
      </c>
    </row>
    <row r="1472" spans="1:12" x14ac:dyDescent="0.2">
      <c r="A1472" t="s">
        <v>182</v>
      </c>
      <c r="B1472" s="39">
        <v>340489118</v>
      </c>
      <c r="C1472" s="2">
        <v>173</v>
      </c>
      <c r="D1472" s="3">
        <v>39055</v>
      </c>
      <c r="E1472" s="3">
        <v>24510</v>
      </c>
      <c r="F1472" s="4">
        <v>93.05</v>
      </c>
      <c r="G1472" s="37">
        <v>1364.02</v>
      </c>
      <c r="H1472" s="5">
        <v>0.84</v>
      </c>
      <c r="K1472" t="s">
        <v>22</v>
      </c>
      <c r="L1472" t="s">
        <v>23</v>
      </c>
    </row>
    <row r="1473" spans="1:12" x14ac:dyDescent="0.2">
      <c r="A1473" t="s">
        <v>183</v>
      </c>
      <c r="B1473" s="39">
        <v>340572374</v>
      </c>
      <c r="C1473" s="2">
        <v>111</v>
      </c>
      <c r="D1473" s="3">
        <v>14390</v>
      </c>
      <c r="E1473" s="3">
        <v>12570</v>
      </c>
      <c r="F1473" s="4">
        <v>36.9</v>
      </c>
      <c r="G1473" s="37">
        <v>1429.71</v>
      </c>
      <c r="H1473" s="5">
        <v>0.75</v>
      </c>
      <c r="K1473" t="s">
        <v>22</v>
      </c>
      <c r="L1473" t="s">
        <v>23</v>
      </c>
    </row>
    <row r="1474" spans="1:12" x14ac:dyDescent="0.2">
      <c r="A1474" t="s">
        <v>192</v>
      </c>
      <c r="B1474" s="39">
        <v>340270475</v>
      </c>
      <c r="C1474" s="2">
        <v>173</v>
      </c>
      <c r="D1474" s="3">
        <v>27080</v>
      </c>
      <c r="E1474" s="3">
        <v>20660</v>
      </c>
      <c r="F1474" s="4">
        <v>74</v>
      </c>
      <c r="G1474" s="37">
        <v>1520.42</v>
      </c>
      <c r="H1474" s="5">
        <v>0.79</v>
      </c>
      <c r="K1474" t="s">
        <v>22</v>
      </c>
      <c r="L1474" t="s">
        <v>23</v>
      </c>
    </row>
    <row r="1475" spans="1:12" x14ac:dyDescent="0.2">
      <c r="A1475" t="s">
        <v>192</v>
      </c>
      <c r="B1475" s="39">
        <v>340293684</v>
      </c>
      <c r="C1475" s="2">
        <v>139</v>
      </c>
      <c r="D1475" s="3">
        <v>41410</v>
      </c>
      <c r="E1475" s="3">
        <v>29770</v>
      </c>
      <c r="F1475" s="4">
        <v>101.25</v>
      </c>
      <c r="G1475" s="37">
        <v>1605.44</v>
      </c>
      <c r="H1475" s="5">
        <v>0.81</v>
      </c>
      <c r="K1475" t="s">
        <v>22</v>
      </c>
      <c r="L1475" t="s">
        <v>23</v>
      </c>
    </row>
    <row r="1476" spans="1:12" x14ac:dyDescent="0.2">
      <c r="A1476" t="s">
        <v>191</v>
      </c>
      <c r="B1476" s="39">
        <v>340293684</v>
      </c>
      <c r="C1476" s="2">
        <v>139</v>
      </c>
      <c r="D1476" s="3">
        <v>52570</v>
      </c>
      <c r="E1476" s="3">
        <v>33165</v>
      </c>
      <c r="F1476" s="4">
        <v>101.25</v>
      </c>
      <c r="G1476" s="37">
        <v>1627.43</v>
      </c>
      <c r="H1476" s="5">
        <v>0.84</v>
      </c>
      <c r="K1476" t="s">
        <v>22</v>
      </c>
      <c r="L1476" t="s">
        <v>23</v>
      </c>
    </row>
    <row r="1477" spans="1:12" x14ac:dyDescent="0.2">
      <c r="A1477" t="s">
        <v>183</v>
      </c>
      <c r="B1477" s="39">
        <v>340489118</v>
      </c>
      <c r="C1477" s="2">
        <v>173</v>
      </c>
      <c r="D1477" s="3">
        <v>46270</v>
      </c>
      <c r="E1477" s="3">
        <v>29015</v>
      </c>
      <c r="F1477" s="4">
        <v>100.15</v>
      </c>
      <c r="G1477" s="37">
        <v>1630.64</v>
      </c>
      <c r="H1477" s="5">
        <v>0.84</v>
      </c>
      <c r="K1477" t="s">
        <v>22</v>
      </c>
      <c r="L1477" t="s">
        <v>23</v>
      </c>
    </row>
    <row r="1478" spans="1:12" x14ac:dyDescent="0.2">
      <c r="A1478" t="s">
        <v>184</v>
      </c>
      <c r="B1478" s="39">
        <v>340489118</v>
      </c>
      <c r="C1478" s="2">
        <v>173</v>
      </c>
      <c r="D1478" s="3">
        <v>46880</v>
      </c>
      <c r="E1478" s="3">
        <v>29560</v>
      </c>
      <c r="F1478" s="4">
        <v>99</v>
      </c>
      <c r="G1478" s="37">
        <v>1689.77</v>
      </c>
      <c r="H1478" s="5">
        <v>0.84</v>
      </c>
      <c r="K1478" t="s">
        <v>22</v>
      </c>
      <c r="L1478" t="s">
        <v>23</v>
      </c>
    </row>
    <row r="1479" spans="1:12" x14ac:dyDescent="0.2">
      <c r="A1479" t="s">
        <v>185</v>
      </c>
      <c r="B1479" s="39">
        <v>340270475</v>
      </c>
      <c r="C1479" s="2">
        <v>173</v>
      </c>
      <c r="D1479" s="3">
        <v>29555</v>
      </c>
      <c r="E1479" s="3">
        <v>22780</v>
      </c>
      <c r="F1479" s="4">
        <v>73.7</v>
      </c>
      <c r="G1479" s="37">
        <v>1696.47</v>
      </c>
      <c r="H1479" s="5">
        <v>0.79</v>
      </c>
      <c r="K1479" t="s">
        <v>22</v>
      </c>
      <c r="L1479" t="s">
        <v>23</v>
      </c>
    </row>
    <row r="1480" spans="1:12" x14ac:dyDescent="0.2">
      <c r="A1480" t="s">
        <v>187</v>
      </c>
      <c r="B1480" s="39">
        <v>340293684</v>
      </c>
      <c r="C1480" s="2">
        <v>139</v>
      </c>
      <c r="D1480" s="3">
        <v>44490</v>
      </c>
      <c r="E1480" s="3">
        <v>27705</v>
      </c>
      <c r="F1480" s="4">
        <v>99.7</v>
      </c>
      <c r="G1480" s="37">
        <v>1746.32</v>
      </c>
      <c r="H1480" s="5">
        <v>0.84</v>
      </c>
      <c r="K1480" t="s">
        <v>22</v>
      </c>
      <c r="L1480" t="s">
        <v>23</v>
      </c>
    </row>
    <row r="1481" spans="1:12" x14ac:dyDescent="0.2">
      <c r="A1481" t="s">
        <v>186</v>
      </c>
      <c r="B1481" s="39">
        <v>340293684</v>
      </c>
      <c r="C1481" s="2">
        <v>139</v>
      </c>
      <c r="D1481" s="3">
        <v>51765</v>
      </c>
      <c r="E1481" s="3">
        <v>36385</v>
      </c>
      <c r="F1481" s="4">
        <v>98.75</v>
      </c>
      <c r="G1481" s="37">
        <v>1887.96</v>
      </c>
      <c r="H1481" s="5">
        <v>0.81</v>
      </c>
      <c r="K1481" t="s">
        <v>22</v>
      </c>
      <c r="L1481" t="s">
        <v>23</v>
      </c>
    </row>
    <row r="1482" spans="1:12" x14ac:dyDescent="0.2">
      <c r="A1482" t="s">
        <v>184</v>
      </c>
      <c r="B1482" s="39">
        <v>340293684</v>
      </c>
      <c r="C1482" s="2">
        <v>139</v>
      </c>
      <c r="D1482" s="3">
        <v>34385</v>
      </c>
      <c r="E1482" s="3">
        <v>27265</v>
      </c>
      <c r="F1482" s="4">
        <v>96.25</v>
      </c>
      <c r="G1482" s="37">
        <v>2179.41</v>
      </c>
      <c r="H1482" s="5">
        <v>0.78</v>
      </c>
      <c r="K1482" t="s">
        <v>22</v>
      </c>
      <c r="L1482" t="s">
        <v>23</v>
      </c>
    </row>
    <row r="1483" spans="1:12" x14ac:dyDescent="0.2">
      <c r="A1483" t="s">
        <v>185</v>
      </c>
      <c r="B1483" s="39">
        <v>340293684</v>
      </c>
      <c r="C1483" s="2">
        <v>139</v>
      </c>
      <c r="D1483" s="3">
        <v>40260</v>
      </c>
      <c r="E1483" s="3">
        <v>30665</v>
      </c>
      <c r="F1483" s="4">
        <v>94</v>
      </c>
      <c r="G1483" s="37">
        <v>2241.73</v>
      </c>
      <c r="H1483" s="5">
        <v>0.79</v>
      </c>
      <c r="K1483" t="s">
        <v>22</v>
      </c>
      <c r="L1483" t="s">
        <v>23</v>
      </c>
    </row>
    <row r="1484" spans="1:12" x14ac:dyDescent="0.2">
      <c r="A1484" t="s">
        <v>184</v>
      </c>
      <c r="B1484" s="39">
        <v>340270475</v>
      </c>
      <c r="C1484" s="2">
        <v>173</v>
      </c>
      <c r="D1484" s="3">
        <v>33375</v>
      </c>
      <c r="E1484" s="3">
        <v>27505</v>
      </c>
      <c r="F1484" s="4">
        <v>72.650000000000006</v>
      </c>
      <c r="G1484" s="37">
        <v>2366.5500000000002</v>
      </c>
      <c r="H1484" s="5">
        <v>0.77</v>
      </c>
      <c r="K1484" t="s">
        <v>22</v>
      </c>
      <c r="L1484" t="s">
        <v>23</v>
      </c>
    </row>
    <row r="1485" spans="1:12" x14ac:dyDescent="0.2">
      <c r="A1485" t="s">
        <v>193</v>
      </c>
      <c r="B1485" s="39">
        <v>340270475</v>
      </c>
      <c r="C1485" s="2">
        <v>173</v>
      </c>
      <c r="D1485" s="3">
        <v>29385</v>
      </c>
      <c r="E1485" s="3">
        <v>23905</v>
      </c>
      <c r="F1485" s="4">
        <v>74</v>
      </c>
      <c r="G1485" s="37">
        <v>2491.69</v>
      </c>
      <c r="H1485" s="5">
        <v>0.77</v>
      </c>
      <c r="K1485" t="s">
        <v>22</v>
      </c>
      <c r="L1485" t="s">
        <v>23</v>
      </c>
    </row>
    <row r="1486" spans="1:12" x14ac:dyDescent="0.2">
      <c r="A1486" t="s">
        <v>182</v>
      </c>
      <c r="B1486" s="39">
        <v>340270475</v>
      </c>
      <c r="C1486" s="2">
        <v>173</v>
      </c>
      <c r="D1486" s="3">
        <v>31140</v>
      </c>
      <c r="E1486" s="3">
        <v>25095</v>
      </c>
      <c r="F1486" s="4">
        <v>74.099999999999994</v>
      </c>
      <c r="G1486" s="37">
        <v>2663.11</v>
      </c>
      <c r="H1486" s="5">
        <v>0.77</v>
      </c>
      <c r="K1486" t="s">
        <v>22</v>
      </c>
      <c r="L1486" t="s">
        <v>23</v>
      </c>
    </row>
    <row r="1487" spans="1:12" x14ac:dyDescent="0.2">
      <c r="A1487" t="s">
        <v>193</v>
      </c>
      <c r="B1487" s="39">
        <v>340293684</v>
      </c>
      <c r="C1487" s="2">
        <v>139</v>
      </c>
      <c r="D1487" s="3">
        <v>39300</v>
      </c>
      <c r="E1487" s="3">
        <v>30055</v>
      </c>
      <c r="F1487" s="4">
        <v>96.65</v>
      </c>
      <c r="G1487" s="37">
        <v>2919.06</v>
      </c>
      <c r="H1487" s="5">
        <v>0.79</v>
      </c>
      <c r="K1487" t="s">
        <v>22</v>
      </c>
      <c r="L1487" t="s">
        <v>23</v>
      </c>
    </row>
    <row r="1488" spans="1:12" x14ac:dyDescent="0.2">
      <c r="A1488" t="s">
        <v>183</v>
      </c>
      <c r="B1488" s="39">
        <v>340270475</v>
      </c>
      <c r="C1488" s="2">
        <v>173</v>
      </c>
      <c r="D1488" s="3">
        <v>37280</v>
      </c>
      <c r="E1488" s="3">
        <v>30805</v>
      </c>
      <c r="F1488" s="4">
        <v>70.7</v>
      </c>
      <c r="G1488" s="37">
        <v>3433.28</v>
      </c>
      <c r="H1488" s="5">
        <v>0.77</v>
      </c>
      <c r="K1488" t="s">
        <v>22</v>
      </c>
      <c r="L1488" t="s">
        <v>23</v>
      </c>
    </row>
    <row r="1489" spans="1:12" x14ac:dyDescent="0.2">
      <c r="A1489" t="s">
        <v>182</v>
      </c>
      <c r="B1489" s="39">
        <v>340293684</v>
      </c>
      <c r="C1489" s="2">
        <v>139</v>
      </c>
      <c r="D1489" s="3">
        <v>48030</v>
      </c>
      <c r="E1489" s="3">
        <v>38095</v>
      </c>
      <c r="F1489" s="4">
        <v>96.25</v>
      </c>
      <c r="G1489" s="37">
        <v>4178.09</v>
      </c>
      <c r="H1489" s="5">
        <v>0.78</v>
      </c>
      <c r="K1489" t="s">
        <v>22</v>
      </c>
      <c r="L1489" t="s">
        <v>23</v>
      </c>
    </row>
    <row r="1490" spans="1:12" x14ac:dyDescent="0.2">
      <c r="A1490" t="s">
        <v>183</v>
      </c>
      <c r="B1490" s="39">
        <v>340293684</v>
      </c>
      <c r="C1490" s="2">
        <v>139</v>
      </c>
      <c r="D1490" s="3">
        <v>47765</v>
      </c>
      <c r="E1490" s="3">
        <v>38310</v>
      </c>
      <c r="F1490" s="4">
        <v>95.15</v>
      </c>
      <c r="G1490" s="37">
        <v>4278.4399999999996</v>
      </c>
      <c r="H1490" s="5">
        <v>0.78</v>
      </c>
      <c r="K1490" t="s">
        <v>22</v>
      </c>
      <c r="L1490" t="s">
        <v>23</v>
      </c>
    </row>
    <row r="1491" spans="1:12" ht="15" x14ac:dyDescent="0.25">
      <c r="A1491" s="6" t="s">
        <v>194</v>
      </c>
      <c r="B1491" s="40"/>
      <c r="C1491" s="7"/>
      <c r="D1491" s="8">
        <v>29393409</v>
      </c>
      <c r="E1491" s="8">
        <v>4086828</v>
      </c>
      <c r="F1491" s="9">
        <v>473.9</v>
      </c>
      <c r="G1491" s="38">
        <v>78895.179999999978</v>
      </c>
      <c r="H1491" s="10"/>
      <c r="I1491" s="6"/>
      <c r="J1491" s="6"/>
      <c r="K1491" s="6"/>
      <c r="L1491" s="6"/>
    </row>
  </sheetData>
  <autoFilter ref="A1:M1491" xr:uid="{55130F2E-E113-4C54-AAD3-9CF4F4FCC358}">
    <filterColumn colId="6">
      <filters>
        <filter val="10.57"/>
        <filter val="1016.65"/>
        <filter val="1073.95"/>
        <filter val="1137.18"/>
        <filter val="1172.45"/>
        <filter val="12.11"/>
        <filter val="1200.89"/>
        <filter val="1211.41"/>
        <filter val="1220.97"/>
        <filter val="1255.05"/>
        <filter val="1284.62"/>
        <filter val="1308.81"/>
        <filter val="132.15"/>
        <filter val="1326.76"/>
        <filter val="1332.43"/>
        <filter val="1364.02"/>
        <filter val="1429.71"/>
        <filter val="1520.42"/>
        <filter val="154.87"/>
        <filter val="159.9"/>
        <filter val="160.05"/>
        <filter val="1605.44"/>
        <filter val="162.02"/>
        <filter val="1627.43"/>
        <filter val="1630.64"/>
        <filter val="165.38"/>
        <filter val="1689.77"/>
        <filter val="1696.47"/>
        <filter val="1746.32"/>
        <filter val="179.36"/>
        <filter val="1887.96"/>
        <filter val="189.07"/>
        <filter val="214.79"/>
        <filter val="2179.41"/>
        <filter val="2241.73"/>
        <filter val="226.28"/>
        <filter val="2366.55"/>
        <filter val="238.72"/>
        <filter val="244.91"/>
        <filter val="2491.69"/>
        <filter val="259.11"/>
        <filter val="260.9"/>
        <filter val="261.9"/>
        <filter val="2663.11"/>
        <filter val="283.48"/>
        <filter val="2919.06"/>
        <filter val="298.94"/>
        <filter val="3.6"/>
        <filter val="305.62"/>
        <filter val="307.86"/>
        <filter val="311.15"/>
        <filter val="335.41"/>
        <filter val="3433.28"/>
        <filter val="351.91"/>
        <filter val="36.47"/>
        <filter val="37.41"/>
        <filter val="417.68"/>
        <filter val="4178.09"/>
        <filter val="420.64"/>
        <filter val="420.86"/>
        <filter val="421.81"/>
        <filter val="4278.44"/>
        <filter val="444.9"/>
        <filter val="446.86"/>
        <filter val="450.75"/>
        <filter val="457.62"/>
        <filter val="461.76"/>
        <filter val="467.55"/>
        <filter val="479.55"/>
        <filter val="60.24"/>
        <filter val="60.73"/>
        <filter val="630.48"/>
        <filter val="638.83"/>
        <filter val="682.61"/>
        <filter val="722.04"/>
        <filter val="783.14"/>
        <filter val="78895.18"/>
        <filter val="79.91"/>
        <filter val="794.88"/>
        <filter val="798.49"/>
        <filter val="86.82"/>
        <filter val="860.08"/>
        <filter val="87.84"/>
        <filter val="87.87"/>
        <filter val="871.53"/>
        <filter val="899.12"/>
        <filter val="931.78"/>
        <filter val="958.55"/>
        <filter val="97.2"/>
        <filter val="979.16"/>
        <filter val="99.25"/>
      </filters>
    </filterColumn>
    <sortState xmlns:xlrd2="http://schemas.microsoft.com/office/spreadsheetml/2017/richdata2" ref="A2:M1491">
      <sortCondition ref="G1"/>
    </sortState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DACA7-392C-4EB7-89C6-F22245E94D8B}">
  <dimension ref="A1:O55"/>
  <sheetViews>
    <sheetView rightToLeft="1" topLeftCell="A38" zoomScale="112" zoomScaleNormal="112" workbookViewId="0">
      <selection activeCell="K10" sqref="K10"/>
    </sheetView>
  </sheetViews>
  <sheetFormatPr defaultColWidth="8.75" defaultRowHeight="15" x14ac:dyDescent="0.2"/>
  <cols>
    <col min="1" max="1" width="5.625" style="50" bestFit="1" customWidth="1"/>
    <col min="2" max="2" width="12.25" style="50" bestFit="1" customWidth="1"/>
    <col min="3" max="3" width="17" style="50" bestFit="1" customWidth="1"/>
    <col min="4" max="4" width="19.25" style="50" bestFit="1" customWidth="1"/>
    <col min="5" max="5" width="23" style="50" bestFit="1" customWidth="1"/>
    <col min="6" max="6" width="17.875" style="50" bestFit="1" customWidth="1"/>
    <col min="7" max="7" width="19.25" style="50" bestFit="1" customWidth="1"/>
    <col min="8" max="8" width="23" style="50" bestFit="1" customWidth="1"/>
    <col min="9" max="9" width="18.25" style="50" bestFit="1" customWidth="1"/>
    <col min="10" max="10" width="27.375" style="50" bestFit="1" customWidth="1"/>
    <col min="11" max="11" width="23" style="50" bestFit="1" customWidth="1"/>
    <col min="12" max="12" width="18.625" style="50" bestFit="1" customWidth="1"/>
    <col min="13" max="13" width="19.25" style="50" bestFit="1" customWidth="1"/>
    <col min="14" max="14" width="23" style="50" bestFit="1" customWidth="1"/>
    <col min="15" max="15" width="17" style="50" bestFit="1" customWidth="1"/>
    <col min="16" max="16384" width="8.75" style="50"/>
  </cols>
  <sheetData>
    <row r="1" spans="1:14" x14ac:dyDescent="0.2">
      <c r="A1" s="112" t="s">
        <v>227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4"/>
    </row>
    <row r="2" spans="1:14" x14ac:dyDescent="0.2">
      <c r="A2" s="51"/>
      <c r="B2" s="52" t="s">
        <v>208</v>
      </c>
      <c r="C2" s="120" t="s">
        <v>209</v>
      </c>
      <c r="D2" s="120" t="s">
        <v>209</v>
      </c>
      <c r="E2" s="120" t="s">
        <v>209</v>
      </c>
      <c r="F2" s="120" t="s">
        <v>210</v>
      </c>
      <c r="G2" s="120" t="s">
        <v>210</v>
      </c>
      <c r="H2" s="120" t="s">
        <v>210</v>
      </c>
      <c r="I2" s="120" t="s">
        <v>211</v>
      </c>
      <c r="J2" s="120" t="s">
        <v>211</v>
      </c>
      <c r="K2" s="120" t="s">
        <v>211</v>
      </c>
      <c r="L2" s="110" t="s">
        <v>194</v>
      </c>
      <c r="M2" s="110" t="s">
        <v>194</v>
      </c>
      <c r="N2" s="111" t="s">
        <v>194</v>
      </c>
    </row>
    <row r="3" spans="1:14" ht="15.75" thickBot="1" x14ac:dyDescent="0.25">
      <c r="A3" s="53" t="s">
        <v>223</v>
      </c>
      <c r="B3" s="54" t="s">
        <v>200</v>
      </c>
      <c r="C3" s="54" t="s">
        <v>212</v>
      </c>
      <c r="D3" s="54" t="s">
        <v>213</v>
      </c>
      <c r="E3" s="54" t="s">
        <v>214</v>
      </c>
      <c r="F3" s="54" t="s">
        <v>212</v>
      </c>
      <c r="G3" s="54" t="s">
        <v>213</v>
      </c>
      <c r="H3" s="54" t="s">
        <v>214</v>
      </c>
      <c r="I3" s="54" t="s">
        <v>212</v>
      </c>
      <c r="J3" s="54" t="s">
        <v>213</v>
      </c>
      <c r="K3" s="54" t="s">
        <v>214</v>
      </c>
      <c r="L3" s="41" t="s">
        <v>212</v>
      </c>
      <c r="M3" s="41" t="s">
        <v>213</v>
      </c>
      <c r="N3" s="42" t="s">
        <v>214</v>
      </c>
    </row>
    <row r="4" spans="1:14" x14ac:dyDescent="0.2">
      <c r="A4" s="69" t="s">
        <v>224</v>
      </c>
      <c r="B4" s="55" t="s">
        <v>182</v>
      </c>
      <c r="C4" s="56">
        <v>619630</v>
      </c>
      <c r="D4" s="57">
        <v>0.21384994438306967</v>
      </c>
      <c r="E4" s="56">
        <v>572708.81999999995</v>
      </c>
      <c r="F4" s="56">
        <v>2045937</v>
      </c>
      <c r="G4" s="57">
        <v>0.7061044714769531</v>
      </c>
      <c r="H4" s="56">
        <v>725708.4</v>
      </c>
      <c r="I4" s="56">
        <v>231932</v>
      </c>
      <c r="J4" s="57">
        <v>8.0045584139977269E-2</v>
      </c>
      <c r="K4" s="56">
        <v>118870.22</v>
      </c>
      <c r="L4" s="58">
        <v>2897499</v>
      </c>
      <c r="M4" s="59">
        <v>1</v>
      </c>
      <c r="N4" s="70">
        <v>1417287.44</v>
      </c>
    </row>
    <row r="5" spans="1:14" x14ac:dyDescent="0.2">
      <c r="A5" s="69" t="s">
        <v>224</v>
      </c>
      <c r="B5" s="55" t="s">
        <v>183</v>
      </c>
      <c r="C5" s="56">
        <v>420716</v>
      </c>
      <c r="D5" s="57">
        <v>0.21946388581843562</v>
      </c>
      <c r="E5" s="56">
        <v>402115.59</v>
      </c>
      <c r="F5" s="56">
        <v>1464108</v>
      </c>
      <c r="G5" s="57">
        <v>0.76374283587469494</v>
      </c>
      <c r="H5" s="56">
        <v>510445.87</v>
      </c>
      <c r="I5" s="56">
        <v>32193</v>
      </c>
      <c r="J5" s="57">
        <v>1.6793278306869476E-2</v>
      </c>
      <c r="K5" s="56">
        <v>16618.16</v>
      </c>
      <c r="L5" s="58">
        <v>1917017</v>
      </c>
      <c r="M5" s="59">
        <v>1</v>
      </c>
      <c r="N5" s="70">
        <v>929179.62</v>
      </c>
    </row>
    <row r="6" spans="1:14" x14ac:dyDescent="0.2">
      <c r="A6" s="69" t="s">
        <v>226</v>
      </c>
      <c r="B6" s="55" t="s">
        <v>184</v>
      </c>
      <c r="C6" s="56">
        <v>513322</v>
      </c>
      <c r="D6" s="57">
        <v>0.19129444479847121</v>
      </c>
      <c r="E6" s="56">
        <v>367992.09</v>
      </c>
      <c r="F6" s="56">
        <v>1951685</v>
      </c>
      <c r="G6" s="57">
        <v>0.72731443128582896</v>
      </c>
      <c r="H6" s="56">
        <v>684024.56</v>
      </c>
      <c r="I6" s="56">
        <v>218406</v>
      </c>
      <c r="J6" s="57">
        <v>8.1391123915699901E-2</v>
      </c>
      <c r="K6" s="56">
        <v>113907.06</v>
      </c>
      <c r="L6" s="58">
        <v>2683413</v>
      </c>
      <c r="M6" s="59">
        <v>1</v>
      </c>
      <c r="N6" s="70">
        <v>1165923.7100000002</v>
      </c>
    </row>
    <row r="7" spans="1:14" x14ac:dyDescent="0.2">
      <c r="A7" s="69" t="s">
        <v>226</v>
      </c>
      <c r="B7" s="55" t="s">
        <v>185</v>
      </c>
      <c r="C7" s="56">
        <v>217208</v>
      </c>
      <c r="D7" s="57">
        <v>0.15622687161457977</v>
      </c>
      <c r="E7" s="56">
        <v>89128.15</v>
      </c>
      <c r="F7" s="56">
        <v>1156241</v>
      </c>
      <c r="G7" s="57">
        <v>0.83162643301588035</v>
      </c>
      <c r="H7" s="56">
        <v>396286.78</v>
      </c>
      <c r="I7" s="56">
        <v>16888</v>
      </c>
      <c r="J7" s="57">
        <v>1.2146695369539903E-2</v>
      </c>
      <c r="K7" s="56">
        <v>8791.4500000000007</v>
      </c>
      <c r="L7" s="58">
        <v>1390337</v>
      </c>
      <c r="M7" s="59">
        <v>1</v>
      </c>
      <c r="N7" s="70">
        <v>494206.38000000006</v>
      </c>
    </row>
    <row r="8" spans="1:14" x14ac:dyDescent="0.2">
      <c r="A8" s="69" t="s">
        <v>226</v>
      </c>
      <c r="B8" s="55" t="s">
        <v>186</v>
      </c>
      <c r="C8" s="56">
        <v>414799</v>
      </c>
      <c r="D8" s="57">
        <v>0.12958791692857152</v>
      </c>
      <c r="E8" s="56">
        <v>163294.85</v>
      </c>
      <c r="F8" s="56">
        <v>2580135</v>
      </c>
      <c r="G8" s="57">
        <v>0.80606346699124121</v>
      </c>
      <c r="H8" s="56">
        <v>897590.51</v>
      </c>
      <c r="I8" s="56">
        <v>205974</v>
      </c>
      <c r="J8" s="57">
        <v>6.4348616080187243E-2</v>
      </c>
      <c r="K8" s="56">
        <v>107852.27</v>
      </c>
      <c r="L8" s="58">
        <v>3200908</v>
      </c>
      <c r="M8" s="59">
        <v>1</v>
      </c>
      <c r="N8" s="70">
        <v>1168737.6300000001</v>
      </c>
    </row>
    <row r="9" spans="1:14" x14ac:dyDescent="0.2">
      <c r="A9" s="69" t="s">
        <v>225</v>
      </c>
      <c r="B9" s="55" t="s">
        <v>187</v>
      </c>
      <c r="C9" s="56">
        <v>393522</v>
      </c>
      <c r="D9" s="57">
        <v>0.15560195015480244</v>
      </c>
      <c r="E9" s="56">
        <v>451719.58</v>
      </c>
      <c r="F9" s="56">
        <v>2053199</v>
      </c>
      <c r="G9" s="57">
        <v>0.81185237027635104</v>
      </c>
      <c r="H9" s="56">
        <v>809711.86</v>
      </c>
      <c r="I9" s="56">
        <v>82309</v>
      </c>
      <c r="J9" s="57">
        <v>3.2545679568846554E-2</v>
      </c>
      <c r="K9" s="56">
        <v>43013.88</v>
      </c>
      <c r="L9" s="58">
        <v>2529030</v>
      </c>
      <c r="M9" s="59">
        <v>1</v>
      </c>
      <c r="N9" s="70">
        <v>1304445.3199999998</v>
      </c>
    </row>
    <row r="10" spans="1:14" x14ac:dyDescent="0.2">
      <c r="A10" s="69" t="s">
        <v>225</v>
      </c>
      <c r="B10" s="55" t="s">
        <v>188</v>
      </c>
      <c r="C10" s="56">
        <v>516868</v>
      </c>
      <c r="D10" s="57">
        <v>0.15729976666821877</v>
      </c>
      <c r="E10" s="56">
        <v>681049.3</v>
      </c>
      <c r="F10" s="56">
        <v>2403528</v>
      </c>
      <c r="G10" s="57">
        <v>0.73147185273712145</v>
      </c>
      <c r="H10" s="56">
        <v>995369.13</v>
      </c>
      <c r="I10" s="56">
        <v>365483</v>
      </c>
      <c r="J10" s="57">
        <v>0.11122838059465975</v>
      </c>
      <c r="K10" s="56">
        <v>191636.81</v>
      </c>
      <c r="L10" s="58">
        <v>3285879</v>
      </c>
      <c r="M10" s="59">
        <v>1</v>
      </c>
      <c r="N10" s="70">
        <v>1868055.2400000002</v>
      </c>
    </row>
    <row r="11" spans="1:14" x14ac:dyDescent="0.2">
      <c r="A11" s="69" t="s">
        <v>225</v>
      </c>
      <c r="B11" s="55" t="s">
        <v>189</v>
      </c>
      <c r="C11" s="56">
        <v>418715</v>
      </c>
      <c r="D11" s="57">
        <v>0.17961281034862167</v>
      </c>
      <c r="E11" s="56">
        <v>585922.97</v>
      </c>
      <c r="F11" s="56">
        <v>1823590</v>
      </c>
      <c r="G11" s="57">
        <v>0.78225075486582285</v>
      </c>
      <c r="H11" s="56">
        <v>766669.82</v>
      </c>
      <c r="I11" s="56">
        <v>88904</v>
      </c>
      <c r="J11" s="57">
        <v>3.8136434785555479E-2</v>
      </c>
      <c r="K11" s="56">
        <v>46642.720000000001</v>
      </c>
      <c r="L11" s="58">
        <v>2331209</v>
      </c>
      <c r="M11" s="59">
        <v>1</v>
      </c>
      <c r="N11" s="70">
        <v>1399235.51</v>
      </c>
    </row>
    <row r="12" spans="1:14" x14ac:dyDescent="0.2">
      <c r="A12" s="69" t="s">
        <v>225</v>
      </c>
      <c r="B12" s="55" t="s">
        <v>190</v>
      </c>
      <c r="C12" s="56">
        <v>608049</v>
      </c>
      <c r="D12" s="57">
        <v>0.16955008713837574</v>
      </c>
      <c r="E12" s="56">
        <v>842922.14</v>
      </c>
      <c r="F12" s="56">
        <v>2664767</v>
      </c>
      <c r="G12" s="57">
        <v>0.7430510979435343</v>
      </c>
      <c r="H12" s="56">
        <v>1117093.58</v>
      </c>
      <c r="I12" s="56">
        <v>313434</v>
      </c>
      <c r="J12" s="57">
        <v>8.7398814918089929E-2</v>
      </c>
      <c r="K12" s="56">
        <v>164304.18</v>
      </c>
      <c r="L12" s="58">
        <v>3586250</v>
      </c>
      <c r="M12" s="59">
        <v>1</v>
      </c>
      <c r="N12" s="70">
        <v>2124319.9000000004</v>
      </c>
    </row>
    <row r="13" spans="1:14" x14ac:dyDescent="0.2">
      <c r="A13" s="69" t="s">
        <v>226</v>
      </c>
      <c r="B13" s="55" t="s">
        <v>191</v>
      </c>
      <c r="C13" s="56">
        <v>262653</v>
      </c>
      <c r="D13" s="57">
        <v>0.1323596331162892</v>
      </c>
      <c r="E13" s="56">
        <v>221818.39</v>
      </c>
      <c r="F13" s="56">
        <v>1648658</v>
      </c>
      <c r="G13" s="57">
        <v>0.8308139180372397</v>
      </c>
      <c r="H13" s="56">
        <v>617949.07999999996</v>
      </c>
      <c r="I13" s="56">
        <v>73078</v>
      </c>
      <c r="J13" s="57">
        <v>3.6826448846471127E-2</v>
      </c>
      <c r="K13" s="56">
        <v>38278.86</v>
      </c>
      <c r="L13" s="58">
        <v>1984389</v>
      </c>
      <c r="M13" s="59">
        <v>1</v>
      </c>
      <c r="N13" s="70">
        <v>878046.33</v>
      </c>
    </row>
    <row r="14" spans="1:14" x14ac:dyDescent="0.2">
      <c r="A14" s="69" t="s">
        <v>226</v>
      </c>
      <c r="B14" s="55" t="s">
        <v>192</v>
      </c>
      <c r="C14" s="56">
        <v>460081</v>
      </c>
      <c r="D14" s="57">
        <v>0.14471696771932871</v>
      </c>
      <c r="E14" s="56">
        <v>279878.92</v>
      </c>
      <c r="F14" s="56">
        <v>2398667</v>
      </c>
      <c r="G14" s="57">
        <v>0.7544928280203248</v>
      </c>
      <c r="H14" s="56">
        <v>873278.44</v>
      </c>
      <c r="I14" s="56">
        <v>320430</v>
      </c>
      <c r="J14" s="57">
        <v>0.10079020426034654</v>
      </c>
      <c r="K14" s="56">
        <v>167914.5</v>
      </c>
      <c r="L14" s="58">
        <v>3179178</v>
      </c>
      <c r="M14" s="59">
        <v>1</v>
      </c>
      <c r="N14" s="70">
        <v>1321071.8599999999</v>
      </c>
    </row>
    <row r="15" spans="1:14" x14ac:dyDescent="0.2">
      <c r="A15" s="69" t="s">
        <v>224</v>
      </c>
      <c r="B15" s="55" t="s">
        <v>193</v>
      </c>
      <c r="C15" s="56">
        <v>285367</v>
      </c>
      <c r="D15" s="57">
        <v>0.20469783493019456</v>
      </c>
      <c r="E15" s="56">
        <v>252569.02</v>
      </c>
      <c r="F15" s="56">
        <v>1085354</v>
      </c>
      <c r="G15" s="57">
        <v>0.77853996409124526</v>
      </c>
      <c r="H15" s="56">
        <v>390118.88</v>
      </c>
      <c r="I15" s="56">
        <v>23368</v>
      </c>
      <c r="J15" s="57">
        <v>1.6762200978560193E-2</v>
      </c>
      <c r="K15" s="56">
        <v>12213.51</v>
      </c>
      <c r="L15" s="58">
        <v>1394089</v>
      </c>
      <c r="M15" s="59">
        <v>1</v>
      </c>
      <c r="N15" s="70">
        <v>654901.41</v>
      </c>
    </row>
    <row r="16" spans="1:14" ht="15.75" thickBot="1" x14ac:dyDescent="0.25">
      <c r="A16" s="71"/>
      <c r="B16" s="72" t="s">
        <v>194</v>
      </c>
      <c r="C16" s="73">
        <v>5130930</v>
      </c>
      <c r="D16" s="74">
        <v>0.16889616374994496</v>
      </c>
      <c r="E16" s="73">
        <v>4911119.8199999994</v>
      </c>
      <c r="F16" s="73">
        <v>23275869</v>
      </c>
      <c r="G16" s="74">
        <v>0.76617786289157463</v>
      </c>
      <c r="H16" s="73">
        <v>8784246.910000002</v>
      </c>
      <c r="I16" s="73">
        <v>1972399</v>
      </c>
      <c r="J16" s="74">
        <v>6.4925973358480368E-2</v>
      </c>
      <c r="K16" s="73">
        <v>1030043.62</v>
      </c>
      <c r="L16" s="73">
        <v>30379198</v>
      </c>
      <c r="M16" s="74">
        <v>1</v>
      </c>
      <c r="N16" s="75">
        <v>14725410.35</v>
      </c>
    </row>
    <row r="18" spans="2:11" ht="15.75" thickBot="1" x14ac:dyDescent="0.25"/>
    <row r="19" spans="2:11" ht="15.75" x14ac:dyDescent="0.2">
      <c r="B19" s="115" t="s">
        <v>228</v>
      </c>
      <c r="C19" s="116"/>
      <c r="D19" s="116"/>
      <c r="E19" s="116"/>
      <c r="F19" s="116"/>
      <c r="G19" s="116"/>
      <c r="H19" s="116"/>
      <c r="I19" s="116"/>
      <c r="J19" s="116"/>
      <c r="K19" s="117"/>
    </row>
    <row r="20" spans="2:11" ht="15.75" x14ac:dyDescent="0.2">
      <c r="B20" s="118" t="s">
        <v>229</v>
      </c>
      <c r="C20" s="119"/>
      <c r="D20" s="119"/>
      <c r="E20" s="119"/>
      <c r="F20" s="119"/>
      <c r="G20" s="119" t="s">
        <v>230</v>
      </c>
      <c r="H20" s="119"/>
      <c r="I20" s="119"/>
      <c r="J20" s="119"/>
      <c r="K20" s="76" t="s">
        <v>222</v>
      </c>
    </row>
    <row r="21" spans="2:11" ht="15.75" x14ac:dyDescent="0.2">
      <c r="B21" s="77"/>
      <c r="C21" s="119" t="s">
        <v>209</v>
      </c>
      <c r="D21" s="119"/>
      <c r="E21" s="119" t="s">
        <v>210</v>
      </c>
      <c r="F21" s="119"/>
      <c r="G21" s="119" t="s">
        <v>231</v>
      </c>
      <c r="H21" s="119"/>
      <c r="I21" s="119" t="s">
        <v>232</v>
      </c>
      <c r="J21" s="119"/>
      <c r="K21" s="76"/>
    </row>
    <row r="22" spans="2:11" ht="15.75" x14ac:dyDescent="0.25">
      <c r="B22" s="78" t="s">
        <v>233</v>
      </c>
      <c r="C22" s="43" t="s">
        <v>234</v>
      </c>
      <c r="D22" s="43" t="s">
        <v>235</v>
      </c>
      <c r="E22" s="43" t="s">
        <v>234</v>
      </c>
      <c r="F22" s="43" t="s">
        <v>235</v>
      </c>
      <c r="G22" s="43" t="s">
        <v>234</v>
      </c>
      <c r="H22" s="43" t="s">
        <v>235</v>
      </c>
      <c r="I22" s="44" t="s">
        <v>234</v>
      </c>
      <c r="J22" s="44" t="s">
        <v>235</v>
      </c>
      <c r="K22" s="79"/>
    </row>
    <row r="23" spans="2:11" ht="15.75" x14ac:dyDescent="0.25">
      <c r="B23" s="80">
        <v>1</v>
      </c>
      <c r="C23" s="60">
        <f>C4</f>
        <v>619630</v>
      </c>
      <c r="D23" s="61">
        <f>C23/$K$35</f>
        <v>2.0396522646845383E-2</v>
      </c>
      <c r="E23" s="60">
        <f>F4</f>
        <v>2045937</v>
      </c>
      <c r="F23" s="61">
        <f>E23/$K$35</f>
        <v>6.7346642923226605E-2</v>
      </c>
      <c r="G23" s="62">
        <f>'מאור רחובות מסונן'!$J$75</f>
        <v>21593.120000000003</v>
      </c>
      <c r="H23" s="61">
        <f>G23/$K$35</f>
        <v>7.1078637428150676E-4</v>
      </c>
      <c r="I23" s="48">
        <f>I4-G23</f>
        <v>210338.88</v>
      </c>
      <c r="J23" s="61">
        <f>I23/$K$35</f>
        <v>6.9237798838534181E-3</v>
      </c>
      <c r="K23" s="81">
        <f>I23+G23+E23+C23</f>
        <v>2897499</v>
      </c>
    </row>
    <row r="24" spans="2:11" ht="15.75" x14ac:dyDescent="0.25">
      <c r="B24" s="80">
        <v>2</v>
      </c>
      <c r="C24" s="60">
        <f t="shared" ref="C24:C34" si="0">C5</f>
        <v>420716</v>
      </c>
      <c r="D24" s="61">
        <f t="shared" ref="D24:D34" si="1">C24/$K$35</f>
        <v>1.3848818523780648E-2</v>
      </c>
      <c r="E24" s="60">
        <f t="shared" ref="E24:E34" si="2">F5</f>
        <v>1464108</v>
      </c>
      <c r="F24" s="61">
        <f t="shared" ref="F24:F34" si="3">E24/$K$35</f>
        <v>4.8194425672461794E-2</v>
      </c>
      <c r="G24" s="62">
        <f>'מאור רחובות מסונן'!$K$75</f>
        <v>18938.409999999996</v>
      </c>
      <c r="H24" s="61">
        <f t="shared" ref="H24:H34" si="4">G24/$K$35</f>
        <v>6.2340059141785097E-4</v>
      </c>
      <c r="I24" s="48">
        <f t="shared" ref="I24:I34" si="5">I5-G24</f>
        <v>13254.590000000004</v>
      </c>
      <c r="J24" s="61">
        <f t="shared" ref="J24:J34" si="6">I24/$K$35</f>
        <v>4.3630480304318776E-4</v>
      </c>
      <c r="K24" s="81">
        <f t="shared" ref="K24:K34" si="7">I24+G24+E24+C24</f>
        <v>1917017</v>
      </c>
    </row>
    <row r="25" spans="2:11" ht="15.75" x14ac:dyDescent="0.25">
      <c r="B25" s="80">
        <v>3</v>
      </c>
      <c r="C25" s="60">
        <f t="shared" si="0"/>
        <v>513322</v>
      </c>
      <c r="D25" s="61">
        <f t="shared" si="1"/>
        <v>1.6897154427842367E-2</v>
      </c>
      <c r="E25" s="60">
        <f t="shared" si="2"/>
        <v>1951685</v>
      </c>
      <c r="F25" s="61">
        <f t="shared" si="3"/>
        <v>6.4244125206991964E-2</v>
      </c>
      <c r="G25" s="62">
        <f>'מאור רחובות מסונן'!$L$75</f>
        <v>19661.969999999994</v>
      </c>
      <c r="H25" s="61">
        <f t="shared" si="4"/>
        <v>6.4721820503622224E-4</v>
      </c>
      <c r="I25" s="48">
        <f t="shared" si="5"/>
        <v>198744.03</v>
      </c>
      <c r="J25" s="61">
        <f t="shared" si="6"/>
        <v>6.5421091761540245E-3</v>
      </c>
      <c r="K25" s="81">
        <f t="shared" si="7"/>
        <v>2683413</v>
      </c>
    </row>
    <row r="26" spans="2:11" ht="15.75" x14ac:dyDescent="0.25">
      <c r="B26" s="80">
        <v>4</v>
      </c>
      <c r="C26" s="60">
        <f t="shared" si="0"/>
        <v>217208</v>
      </c>
      <c r="D26" s="61">
        <f t="shared" si="1"/>
        <v>7.1498925020996272E-3</v>
      </c>
      <c r="E26" s="60">
        <f t="shared" si="2"/>
        <v>1156241</v>
      </c>
      <c r="F26" s="61">
        <f t="shared" si="3"/>
        <v>3.8060287174138042E-2</v>
      </c>
      <c r="G26" s="62">
        <f>'מאור רחובות מסונן'!$M$75</f>
        <v>18188.7</v>
      </c>
      <c r="H26" s="61">
        <f t="shared" si="4"/>
        <v>5.9872219141532314E-4</v>
      </c>
      <c r="I26" s="48">
        <f t="shared" si="5"/>
        <v>-1300.7000000000007</v>
      </c>
      <c r="J26" s="61">
        <f t="shared" si="6"/>
        <v>-4.2815481830692196E-5</v>
      </c>
      <c r="K26" s="81">
        <f t="shared" si="7"/>
        <v>1390337</v>
      </c>
    </row>
    <row r="27" spans="2:11" ht="15.75" x14ac:dyDescent="0.25">
      <c r="B27" s="80">
        <v>5</v>
      </c>
      <c r="C27" s="60">
        <f t="shared" si="0"/>
        <v>414799</v>
      </c>
      <c r="D27" s="61">
        <f t="shared" si="1"/>
        <v>1.3654047088405692E-2</v>
      </c>
      <c r="E27" s="60">
        <f t="shared" si="2"/>
        <v>2580135</v>
      </c>
      <c r="F27" s="61">
        <f t="shared" si="3"/>
        <v>8.4930978098895174E-2</v>
      </c>
      <c r="G27" s="62">
        <f>'מאור רחובות מסונן'!$N$75</f>
        <v>18325.91</v>
      </c>
      <c r="H27" s="61">
        <f t="shared" si="4"/>
        <v>6.0323876884439145E-4</v>
      </c>
      <c r="I27" s="48">
        <f t="shared" si="5"/>
        <v>187648.09</v>
      </c>
      <c r="J27" s="61">
        <f t="shared" si="6"/>
        <v>6.1768612193119779E-3</v>
      </c>
      <c r="K27" s="81">
        <f t="shared" si="7"/>
        <v>3200908</v>
      </c>
    </row>
    <row r="28" spans="2:11" ht="15.75" x14ac:dyDescent="0.25">
      <c r="B28" s="80">
        <v>6</v>
      </c>
      <c r="C28" s="60">
        <f t="shared" si="0"/>
        <v>393522</v>
      </c>
      <c r="D28" s="61">
        <f t="shared" si="1"/>
        <v>1.2953666518780384E-2</v>
      </c>
      <c r="E28" s="60">
        <f t="shared" si="2"/>
        <v>2053199</v>
      </c>
      <c r="F28" s="61">
        <f t="shared" si="3"/>
        <v>6.7585688075109812E-2</v>
      </c>
      <c r="G28" s="62">
        <f>'מאור רחובות מסונן'!$J$75</f>
        <v>21593.120000000003</v>
      </c>
      <c r="H28" s="61">
        <f t="shared" si="4"/>
        <v>7.1078637428150676E-4</v>
      </c>
      <c r="I28" s="48">
        <f t="shared" si="5"/>
        <v>60715.88</v>
      </c>
      <c r="J28" s="61">
        <f t="shared" si="6"/>
        <v>1.9986004897166805E-3</v>
      </c>
      <c r="K28" s="81">
        <f t="shared" si="7"/>
        <v>2529030</v>
      </c>
    </row>
    <row r="29" spans="2:11" ht="15.75" x14ac:dyDescent="0.25">
      <c r="B29" s="80">
        <v>7</v>
      </c>
      <c r="C29" s="60">
        <f t="shared" si="0"/>
        <v>516868</v>
      </c>
      <c r="D29" s="61">
        <f t="shared" si="1"/>
        <v>1.7013879036569694E-2</v>
      </c>
      <c r="E29" s="60">
        <f t="shared" si="2"/>
        <v>2403528</v>
      </c>
      <c r="F29" s="61">
        <f t="shared" si="3"/>
        <v>7.9117559324640499E-2</v>
      </c>
      <c r="G29" s="62">
        <f>'מאור רחובות מסונן'!$P$75</f>
        <v>18498.940000000002</v>
      </c>
      <c r="H29" s="61">
        <f t="shared" si="4"/>
        <v>6.0893444257481718E-4</v>
      </c>
      <c r="I29" s="48">
        <f t="shared" si="5"/>
        <v>346984.06</v>
      </c>
      <c r="J29" s="61">
        <f t="shared" si="6"/>
        <v>1.1421764985369265E-2</v>
      </c>
      <c r="K29" s="81">
        <f t="shared" si="7"/>
        <v>3285879</v>
      </c>
    </row>
    <row r="30" spans="2:11" ht="15.75" x14ac:dyDescent="0.25">
      <c r="B30" s="80">
        <v>8</v>
      </c>
      <c r="C30" s="60">
        <f t="shared" si="0"/>
        <v>418715</v>
      </c>
      <c r="D30" s="61">
        <f t="shared" si="1"/>
        <v>1.3782951083830455E-2</v>
      </c>
      <c r="E30" s="60">
        <f t="shared" si="2"/>
        <v>1823590</v>
      </c>
      <c r="F30" s="61">
        <f t="shared" si="3"/>
        <v>6.0027588615077988E-2</v>
      </c>
      <c r="G30" s="62">
        <f>'מאור רחובות מסונן'!$Q$75</f>
        <v>19137.629999999997</v>
      </c>
      <c r="H30" s="61">
        <f t="shared" si="4"/>
        <v>6.299583682228872E-4</v>
      </c>
      <c r="I30" s="48">
        <f t="shared" si="5"/>
        <v>69766.37</v>
      </c>
      <c r="J30" s="61">
        <f t="shared" si="6"/>
        <v>2.2965178343417754E-3</v>
      </c>
      <c r="K30" s="81">
        <f t="shared" si="7"/>
        <v>2331209</v>
      </c>
    </row>
    <row r="31" spans="2:11" ht="15.75" x14ac:dyDescent="0.25">
      <c r="B31" s="80">
        <v>9</v>
      </c>
      <c r="C31" s="60">
        <f t="shared" si="0"/>
        <v>608049</v>
      </c>
      <c r="D31" s="61">
        <f t="shared" si="1"/>
        <v>2.0015307843215611E-2</v>
      </c>
      <c r="E31" s="60">
        <f t="shared" si="2"/>
        <v>2664767</v>
      </c>
      <c r="F31" s="61">
        <f t="shared" si="3"/>
        <v>8.7716831760996455E-2</v>
      </c>
      <c r="G31" s="62">
        <f>'מאור רחובות מסונן'!$R$75</f>
        <v>18698.23</v>
      </c>
      <c r="H31" s="61">
        <f t="shared" si="4"/>
        <v>6.1549452358814741E-4</v>
      </c>
      <c r="I31" s="48">
        <f t="shared" si="5"/>
        <v>294735.77</v>
      </c>
      <c r="J31" s="61">
        <f t="shared" si="6"/>
        <v>9.7018943686400152E-3</v>
      </c>
      <c r="K31" s="81">
        <f t="shared" si="7"/>
        <v>3586250</v>
      </c>
    </row>
    <row r="32" spans="2:11" ht="15.75" x14ac:dyDescent="0.25">
      <c r="B32" s="80">
        <v>10</v>
      </c>
      <c r="C32" s="60">
        <f t="shared" si="0"/>
        <v>262653</v>
      </c>
      <c r="D32" s="61">
        <f t="shared" si="1"/>
        <v>8.6458174438969713E-3</v>
      </c>
      <c r="E32" s="60">
        <f t="shared" si="2"/>
        <v>1648658</v>
      </c>
      <c r="F32" s="61">
        <f t="shared" si="3"/>
        <v>5.4269306253575227E-2</v>
      </c>
      <c r="G32" s="62">
        <f>'מאור רחובות מסונן'!$S$75</f>
        <v>20493.05</v>
      </c>
      <c r="H32" s="61">
        <f t="shared" si="4"/>
        <v>6.7457508259434625E-4</v>
      </c>
      <c r="I32" s="48">
        <f t="shared" si="5"/>
        <v>52584.95</v>
      </c>
      <c r="J32" s="61">
        <f t="shared" si="6"/>
        <v>1.7309525419334636E-3</v>
      </c>
      <c r="K32" s="81">
        <f t="shared" si="7"/>
        <v>1984389</v>
      </c>
    </row>
    <row r="33" spans="2:15" ht="15.75" x14ac:dyDescent="0.25">
      <c r="B33" s="80">
        <v>11</v>
      </c>
      <c r="C33" s="60">
        <f t="shared" si="0"/>
        <v>460081</v>
      </c>
      <c r="D33" s="61">
        <f t="shared" si="1"/>
        <v>1.5144606516603895E-2</v>
      </c>
      <c r="E33" s="60">
        <f t="shared" si="2"/>
        <v>2398667</v>
      </c>
      <c r="F33" s="61">
        <f t="shared" si="3"/>
        <v>7.8957548517245249E-2</v>
      </c>
      <c r="G33" s="62">
        <f>'מאור רחובות מסונן'!$T$75</f>
        <v>20293.320000000003</v>
      </c>
      <c r="H33" s="61">
        <f t="shared" si="4"/>
        <v>6.680005179860246E-4</v>
      </c>
      <c r="I33" s="48">
        <f t="shared" si="5"/>
        <v>300136.68</v>
      </c>
      <c r="J33" s="61">
        <f t="shared" si="6"/>
        <v>9.8796775346077278E-3</v>
      </c>
      <c r="K33" s="81">
        <f t="shared" si="7"/>
        <v>3179178</v>
      </c>
    </row>
    <row r="34" spans="2:15" ht="15.75" x14ac:dyDescent="0.25">
      <c r="B34" s="82">
        <v>12</v>
      </c>
      <c r="C34" s="63">
        <f t="shared" si="0"/>
        <v>285367</v>
      </c>
      <c r="D34" s="64">
        <f t="shared" si="1"/>
        <v>9.3935001180742161E-3</v>
      </c>
      <c r="E34" s="63">
        <f t="shared" si="2"/>
        <v>1085354</v>
      </c>
      <c r="F34" s="64">
        <f t="shared" si="3"/>
        <v>3.572688126921586E-2</v>
      </c>
      <c r="G34" s="65">
        <f>'מאור רחובות מסונן'!$U$75</f>
        <v>22032.55</v>
      </c>
      <c r="H34" s="64">
        <f t="shared" si="4"/>
        <v>7.2525120643408684E-4</v>
      </c>
      <c r="I34" s="48">
        <f t="shared" si="5"/>
        <v>1335.4500000000007</v>
      </c>
      <c r="J34" s="64">
        <f t="shared" si="6"/>
        <v>4.3959356662410926E-5</v>
      </c>
      <c r="K34" s="83">
        <f t="shared" si="7"/>
        <v>1394089</v>
      </c>
    </row>
    <row r="35" spans="2:15" ht="15.75" x14ac:dyDescent="0.25">
      <c r="B35" s="78" t="s">
        <v>236</v>
      </c>
      <c r="C35" s="47">
        <f>SUM(C23:C34)</f>
        <v>5130930</v>
      </c>
      <c r="D35" s="66">
        <f t="shared" ref="D35" si="8">C35/K35</f>
        <v>0.16889616374994496</v>
      </c>
      <c r="E35" s="47">
        <f t="shared" ref="E35:G35" si="9">SUM(E23:E34)</f>
        <v>23275869</v>
      </c>
      <c r="F35" s="46">
        <f>E35/K35</f>
        <v>0.76617786289157463</v>
      </c>
      <c r="G35" s="47">
        <f t="shared" si="9"/>
        <v>237454.95</v>
      </c>
      <c r="H35" s="66">
        <f t="shared" ref="H35" si="10">G35/K35</f>
        <v>7.8163666466771111E-3</v>
      </c>
      <c r="I35" s="49">
        <f>SUM(I23:I34)</f>
        <v>1734944.05</v>
      </c>
      <c r="J35" s="45">
        <f>I35/K35</f>
        <v>5.7109606711803255E-2</v>
      </c>
      <c r="K35" s="84">
        <f>I35+G35+E35+C35</f>
        <v>30379198</v>
      </c>
    </row>
    <row r="36" spans="2:15" ht="16.5" thickBot="1" x14ac:dyDescent="0.3">
      <c r="B36" s="121"/>
      <c r="C36" s="122"/>
      <c r="D36" s="122"/>
      <c r="E36" s="122"/>
      <c r="F36" s="122"/>
      <c r="G36" s="122"/>
      <c r="H36" s="122"/>
      <c r="I36" s="123"/>
      <c r="J36" s="85" t="s">
        <v>222</v>
      </c>
      <c r="K36" s="86">
        <f>SUM(J35,H35,F35,D35)</f>
        <v>1</v>
      </c>
    </row>
    <row r="38" spans="2:15" ht="15.75" thickBot="1" x14ac:dyDescent="0.25"/>
    <row r="39" spans="2:15" ht="16.5" thickBot="1" x14ac:dyDescent="0.25">
      <c r="J39" s="115" t="s">
        <v>237</v>
      </c>
      <c r="K39" s="116"/>
      <c r="L39" s="116"/>
      <c r="M39" s="116"/>
      <c r="N39" s="116"/>
      <c r="O39" s="117"/>
    </row>
    <row r="40" spans="2:15" ht="15.75" x14ac:dyDescent="0.2">
      <c r="E40" s="95"/>
      <c r="F40" s="96" t="s">
        <v>251</v>
      </c>
      <c r="G40" s="97" t="s">
        <v>252</v>
      </c>
      <c r="J40" s="87" t="s">
        <v>238</v>
      </c>
      <c r="K40" s="67" t="s">
        <v>239</v>
      </c>
      <c r="L40" s="67" t="s">
        <v>240</v>
      </c>
      <c r="M40" s="67" t="s">
        <v>241</v>
      </c>
      <c r="N40" s="67" t="s">
        <v>242</v>
      </c>
      <c r="O40" s="88" t="s">
        <v>243</v>
      </c>
    </row>
    <row r="41" spans="2:15" ht="15.75" x14ac:dyDescent="0.25">
      <c r="E41" s="98" t="s">
        <v>218</v>
      </c>
      <c r="F41" s="103">
        <v>3573246</v>
      </c>
      <c r="G41" s="104">
        <v>1784311.1419999998</v>
      </c>
      <c r="J41" s="89" t="s">
        <v>244</v>
      </c>
      <c r="K41" s="61">
        <f>M41/$M$49</f>
        <v>0.17395875083372464</v>
      </c>
      <c r="L41" s="61">
        <f>N41/$N$49</f>
        <v>6.3765804482396146E-2</v>
      </c>
      <c r="M41" s="68">
        <f>SUMIF($A$4:$A$15, "קיץ", $E$4:$E$15)</f>
        <v>2561613.9900000002</v>
      </c>
      <c r="N41" s="68">
        <f>SUMIF($A$4:$A$15, "קיץ", $C$4:$C$15)</f>
        <v>1937154</v>
      </c>
      <c r="O41" s="93">
        <f>M41/N41</f>
        <v>1.3223594974896162</v>
      </c>
    </row>
    <row r="42" spans="2:15" ht="16.5" thickBot="1" x14ac:dyDescent="0.3">
      <c r="E42" s="99" t="s">
        <v>219</v>
      </c>
      <c r="F42" s="105">
        <v>233166.62999999998</v>
      </c>
      <c r="G42" s="106">
        <v>120081.30999999998</v>
      </c>
      <c r="J42" s="89" t="s">
        <v>245</v>
      </c>
      <c r="K42" s="61">
        <f t="shared" ref="K42:K48" si="11">M42/$M$49</f>
        <v>0.25050876697639873</v>
      </c>
      <c r="L42" s="61">
        <f t="shared" ref="L42:L48" si="12">N42/$N$49</f>
        <v>0.29444766777582476</v>
      </c>
      <c r="M42" s="68">
        <f>SUMIF($A$4:$A$15, "קיץ", $H$4:$H$15)</f>
        <v>3688844.39</v>
      </c>
      <c r="N42" s="68">
        <f>SUMIF($A$4:$A$15, "קיץ", $F$4:$F$15)</f>
        <v>8945084</v>
      </c>
      <c r="O42" s="93">
        <f t="shared" ref="O42:O45" si="13">M42/N42</f>
        <v>0.41238789820196214</v>
      </c>
    </row>
    <row r="43" spans="2:15" ht="15.75" x14ac:dyDescent="0.25">
      <c r="J43" s="89" t="s">
        <v>246</v>
      </c>
      <c r="K43" s="61">
        <f t="shared" si="11"/>
        <v>8.3352069709894352E-2</v>
      </c>
      <c r="L43" s="61">
        <f t="shared" si="12"/>
        <v>4.3638841288700249E-2</v>
      </c>
      <c r="M43" s="68">
        <f>SUMIF($A$4:$A$15, "חורף", $E$4:$E$15)</f>
        <v>1227393.43</v>
      </c>
      <c r="N43" s="68">
        <f>SUMIF($A$4:$A$15, "חורף", $C$4:$C$15)</f>
        <v>1325713</v>
      </c>
      <c r="O43" s="93">
        <f t="shared" si="13"/>
        <v>0.92583645932415226</v>
      </c>
    </row>
    <row r="44" spans="2:15" ht="15.75" x14ac:dyDescent="0.25">
      <c r="J44" s="89" t="s">
        <v>247</v>
      </c>
      <c r="K44" s="61">
        <f t="shared" si="11"/>
        <v>0.11043992060975059</v>
      </c>
      <c r="L44" s="61">
        <f t="shared" si="12"/>
        <v>0.15126794986490427</v>
      </c>
      <c r="M44" s="68">
        <f>SUMIF($A$4:$A$15, "חורף", $H$4:$H$15)</f>
        <v>1626273.15</v>
      </c>
      <c r="N44" s="68">
        <f>SUMIF($A$4:$A$15, "חורף", $F$4:$F$15)</f>
        <v>4595399</v>
      </c>
      <c r="O44" s="93">
        <f t="shared" si="13"/>
        <v>0.35389160984715362</v>
      </c>
    </row>
    <row r="45" spans="2:15" ht="15.75" x14ac:dyDescent="0.25">
      <c r="J45" s="89" t="s">
        <v>248</v>
      </c>
      <c r="K45" s="61">
        <f t="shared" si="11"/>
        <v>7.6202453672199355E-2</v>
      </c>
      <c r="L45" s="61">
        <f t="shared" si="12"/>
        <v>6.1491517978848553E-2</v>
      </c>
      <c r="M45" s="68">
        <f>SUMIF($A$4:$A$15, "מעבר", $E$4:$E$15)</f>
        <v>1122112.3999999999</v>
      </c>
      <c r="N45" s="68">
        <f>SUMIF($A$4:$A$15, "מעבר", $C$4:$C$15)</f>
        <v>1868063</v>
      </c>
      <c r="O45" s="93">
        <f t="shared" si="13"/>
        <v>0.60068231103554859</v>
      </c>
    </row>
    <row r="46" spans="2:15" ht="15.75" x14ac:dyDescent="0.25">
      <c r="J46" s="89" t="s">
        <v>249</v>
      </c>
      <c r="K46" s="61">
        <f t="shared" si="11"/>
        <v>0.23558795901399107</v>
      </c>
      <c r="L46" s="61">
        <f t="shared" si="12"/>
        <v>0.32046224525084566</v>
      </c>
      <c r="M46" s="68">
        <f>SUMIF($A$4:$A$15, "מעבר", $H$4:$H$15)</f>
        <v>3469129.37</v>
      </c>
      <c r="N46" s="68">
        <f>SUMIF($A$4:$A$15, "מעבר", $F$4:$F$15)</f>
        <v>9735386</v>
      </c>
      <c r="O46" s="93">
        <f>M46/N46</f>
        <v>0.35634225186345975</v>
      </c>
    </row>
    <row r="47" spans="2:15" ht="15.75" x14ac:dyDescent="0.25">
      <c r="J47" s="89" t="s">
        <v>250</v>
      </c>
      <c r="K47" s="61">
        <f t="shared" si="11"/>
        <v>6.1528865953278791E-2</v>
      </c>
      <c r="L47" s="61">
        <f t="shared" si="12"/>
        <v>5.7109606711803255E-2</v>
      </c>
      <c r="M47" s="68">
        <f>N47/(N47+N48)*K16</f>
        <v>906037.79953217425</v>
      </c>
      <c r="N47" s="68">
        <f>I35</f>
        <v>1734944.05</v>
      </c>
      <c r="O47" s="93">
        <f>M47/N47</f>
        <v>0.52222882895397937</v>
      </c>
    </row>
    <row r="48" spans="2:15" ht="15.75" x14ac:dyDescent="0.25">
      <c r="J48" s="89" t="s">
        <v>96</v>
      </c>
      <c r="K48" s="61">
        <f t="shared" si="11"/>
        <v>8.4212132307624095E-3</v>
      </c>
      <c r="L48" s="61">
        <f t="shared" si="12"/>
        <v>7.8163666466771111E-3</v>
      </c>
      <c r="M48" s="68">
        <f>K16-M47</f>
        <v>124005.82046782575</v>
      </c>
      <c r="N48" s="68">
        <f>G35</f>
        <v>237454.95</v>
      </c>
      <c r="O48" s="93">
        <f>M48/N48</f>
        <v>0.52222882895397948</v>
      </c>
    </row>
    <row r="49" spans="10:15" ht="16.5" thickBot="1" x14ac:dyDescent="0.3">
      <c r="J49" s="90" t="s">
        <v>222</v>
      </c>
      <c r="K49" s="91">
        <f>SUM(K41:K48)</f>
        <v>1</v>
      </c>
      <c r="L49" s="91">
        <f>SUM(L41:L48)</f>
        <v>1</v>
      </c>
      <c r="M49" s="92">
        <f>SUM(M41:M48)</f>
        <v>14725410.350000001</v>
      </c>
      <c r="N49" s="92">
        <f>SUM(N41:N48)</f>
        <v>30379198</v>
      </c>
      <c r="O49" s="94">
        <f>M49/N49</f>
        <v>0.48472018089483471</v>
      </c>
    </row>
    <row r="53" spans="10:15" x14ac:dyDescent="0.2">
      <c r="K53" s="100">
        <v>0.65</v>
      </c>
    </row>
    <row r="54" spans="10:15" x14ac:dyDescent="0.2">
      <c r="K54" s="101">
        <f>K53*N16</f>
        <v>9571516.727500001</v>
      </c>
    </row>
    <row r="55" spans="10:15" x14ac:dyDescent="0.2">
      <c r="K55" s="101">
        <f>K54*0.5*0.08</f>
        <v>382860.66910000006</v>
      </c>
    </row>
  </sheetData>
  <mergeCells count="14">
    <mergeCell ref="J39:O39"/>
    <mergeCell ref="C21:D21"/>
    <mergeCell ref="E21:F21"/>
    <mergeCell ref="G21:H21"/>
    <mergeCell ref="I21:J21"/>
    <mergeCell ref="B36:I36"/>
    <mergeCell ref="L2:N2"/>
    <mergeCell ref="A1:N1"/>
    <mergeCell ref="B19:K19"/>
    <mergeCell ref="B20:F20"/>
    <mergeCell ref="G20:J20"/>
    <mergeCell ref="C2:E2"/>
    <mergeCell ref="F2:H2"/>
    <mergeCell ref="I2:K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2B4D1-AF81-47BE-98D1-8FF11DE026EF}">
  <dimension ref="A1:Z369"/>
  <sheetViews>
    <sheetView rightToLeft="1" workbookViewId="0">
      <selection activeCell="A2" sqref="A2:Z2"/>
    </sheetView>
  </sheetViews>
  <sheetFormatPr defaultRowHeight="14.25" x14ac:dyDescent="0.2"/>
  <cols>
    <col min="1" max="1" width="12.5" customWidth="1"/>
  </cols>
  <sheetData>
    <row r="1" spans="1:26" ht="15" x14ac:dyDescent="0.2">
      <c r="A1" s="11" t="s">
        <v>215</v>
      </c>
      <c r="B1" s="14">
        <v>0</v>
      </c>
      <c r="C1" s="14">
        <v>1</v>
      </c>
      <c r="D1" s="14">
        <v>2</v>
      </c>
      <c r="E1" s="14">
        <v>3</v>
      </c>
      <c r="F1" s="14">
        <v>4</v>
      </c>
      <c r="G1" s="14">
        <v>5</v>
      </c>
      <c r="H1" s="14">
        <v>6</v>
      </c>
      <c r="I1" s="14">
        <v>7</v>
      </c>
      <c r="J1" s="14">
        <v>8</v>
      </c>
      <c r="K1" s="14">
        <v>9</v>
      </c>
      <c r="L1" s="14">
        <v>10</v>
      </c>
      <c r="M1" s="14">
        <v>11</v>
      </c>
      <c r="N1" s="14">
        <v>12</v>
      </c>
      <c r="O1" s="14">
        <v>13</v>
      </c>
      <c r="P1" s="14">
        <v>14</v>
      </c>
      <c r="Q1" s="14">
        <v>15</v>
      </c>
      <c r="R1" s="14">
        <v>16</v>
      </c>
      <c r="S1" s="14">
        <v>17</v>
      </c>
      <c r="T1" s="14">
        <v>18</v>
      </c>
      <c r="U1" s="14">
        <v>19</v>
      </c>
      <c r="V1" s="14">
        <v>20</v>
      </c>
      <c r="W1" s="14">
        <v>21</v>
      </c>
      <c r="X1" s="14">
        <v>22</v>
      </c>
      <c r="Y1" s="14">
        <v>23</v>
      </c>
      <c r="Z1" s="12" t="s">
        <v>194</v>
      </c>
    </row>
    <row r="2" spans="1:26" ht="15" x14ac:dyDescent="0.25">
      <c r="A2" s="1" t="s">
        <v>216</v>
      </c>
      <c r="B2" s="1" t="s">
        <v>217</v>
      </c>
      <c r="C2" s="1" t="s">
        <v>217</v>
      </c>
      <c r="D2" s="1" t="s">
        <v>217</v>
      </c>
      <c r="E2" s="1" t="s">
        <v>217</v>
      </c>
      <c r="F2" s="1" t="s">
        <v>217</v>
      </c>
      <c r="G2" s="1" t="s">
        <v>217</v>
      </c>
      <c r="H2" s="1" t="s">
        <v>217</v>
      </c>
      <c r="I2" s="1" t="s">
        <v>217</v>
      </c>
      <c r="J2" s="1" t="s">
        <v>217</v>
      </c>
      <c r="K2" s="1" t="s">
        <v>217</v>
      </c>
      <c r="L2" s="1" t="s">
        <v>217</v>
      </c>
      <c r="M2" s="1" t="s">
        <v>217</v>
      </c>
      <c r="N2" s="1" t="s">
        <v>217</v>
      </c>
      <c r="O2" s="1" t="s">
        <v>217</v>
      </c>
      <c r="P2" s="1" t="s">
        <v>217</v>
      </c>
      <c r="Q2" s="1" t="s">
        <v>217</v>
      </c>
      <c r="R2" s="1" t="s">
        <v>217</v>
      </c>
      <c r="S2" s="1" t="s">
        <v>217</v>
      </c>
      <c r="T2" s="1" t="s">
        <v>217</v>
      </c>
      <c r="U2" s="1" t="s">
        <v>217</v>
      </c>
      <c r="V2" s="1" t="s">
        <v>217</v>
      </c>
      <c r="W2" s="1" t="s">
        <v>217</v>
      </c>
      <c r="X2" s="1" t="s">
        <v>217</v>
      </c>
      <c r="Y2" s="1" t="s">
        <v>217</v>
      </c>
      <c r="Z2" s="13" t="s">
        <v>217</v>
      </c>
    </row>
    <row r="3" spans="1:26" ht="15" x14ac:dyDescent="0.25">
      <c r="A3" s="17">
        <v>45292</v>
      </c>
      <c r="B3">
        <v>1479.3510000000001</v>
      </c>
      <c r="C3">
        <v>1394.492</v>
      </c>
      <c r="D3">
        <v>1351.347</v>
      </c>
      <c r="E3">
        <v>1326.721</v>
      </c>
      <c r="F3">
        <v>1340.441</v>
      </c>
      <c r="G3">
        <v>1363.297</v>
      </c>
      <c r="H3">
        <v>1264.364</v>
      </c>
      <c r="I3">
        <v>1373.1120000000001</v>
      </c>
      <c r="J3">
        <v>1850.114</v>
      </c>
      <c r="K3">
        <v>2004.78</v>
      </c>
      <c r="L3">
        <v>1975.8510000000001</v>
      </c>
      <c r="M3">
        <v>1956.9760000000001</v>
      </c>
      <c r="N3">
        <v>2009.855</v>
      </c>
      <c r="O3">
        <v>1950.2090000000001</v>
      </c>
      <c r="P3">
        <v>1776.1469999999999</v>
      </c>
      <c r="Q3">
        <v>1606.2560000000001</v>
      </c>
      <c r="R3">
        <v>1618.529</v>
      </c>
      <c r="S3">
        <v>1893.97</v>
      </c>
      <c r="T3">
        <v>1854.653</v>
      </c>
      <c r="U3">
        <v>1768.2449999999999</v>
      </c>
      <c r="V3">
        <v>1727.1579999999999</v>
      </c>
      <c r="W3">
        <v>1722.4570000000001</v>
      </c>
      <c r="X3">
        <v>1687.5519999999999</v>
      </c>
      <c r="Y3">
        <v>1591.662</v>
      </c>
      <c r="Z3" s="6">
        <v>39887.539000000004</v>
      </c>
    </row>
    <row r="4" spans="1:26" ht="15" x14ac:dyDescent="0.25">
      <c r="A4" s="17">
        <v>45293</v>
      </c>
      <c r="B4">
        <v>1497.18</v>
      </c>
      <c r="C4">
        <v>1373.7460000000001</v>
      </c>
      <c r="D4">
        <v>1350.9179999999999</v>
      </c>
      <c r="E4">
        <v>1322.3510000000001</v>
      </c>
      <c r="F4">
        <v>1365.0160000000001</v>
      </c>
      <c r="G4">
        <v>1385.5239999999999</v>
      </c>
      <c r="H4">
        <v>1321.2850000000001</v>
      </c>
      <c r="I4">
        <v>1408.7650000000001</v>
      </c>
      <c r="J4">
        <v>1851.1179999999999</v>
      </c>
      <c r="K4">
        <v>1996.826</v>
      </c>
      <c r="L4">
        <v>1949.027</v>
      </c>
      <c r="M4">
        <v>1963.36</v>
      </c>
      <c r="N4">
        <v>2011.134</v>
      </c>
      <c r="O4">
        <v>1894.0029999999999</v>
      </c>
      <c r="P4">
        <v>1754.569</v>
      </c>
      <c r="Q4">
        <v>1583.1220000000001</v>
      </c>
      <c r="R4">
        <v>1608.8009999999999</v>
      </c>
      <c r="S4">
        <v>1864.8030000000001</v>
      </c>
      <c r="T4">
        <v>1862.066</v>
      </c>
      <c r="U4">
        <v>1776.059</v>
      </c>
      <c r="V4">
        <v>1740.6510000000001</v>
      </c>
      <c r="W4">
        <v>1682.817</v>
      </c>
      <c r="X4">
        <v>1663.9680000000001</v>
      </c>
      <c r="Y4">
        <v>1576.5619999999999</v>
      </c>
      <c r="Z4" s="6">
        <v>39803.670999999995</v>
      </c>
    </row>
    <row r="5" spans="1:26" ht="15" x14ac:dyDescent="0.25">
      <c r="A5" s="17">
        <v>45294</v>
      </c>
      <c r="B5">
        <v>1486.076</v>
      </c>
      <c r="C5">
        <v>1378.8230000000001</v>
      </c>
      <c r="D5">
        <v>1312.5309999999999</v>
      </c>
      <c r="E5">
        <v>1301.3420000000001</v>
      </c>
      <c r="F5">
        <v>1309.9649999999999</v>
      </c>
      <c r="G5">
        <v>1352.6279999999999</v>
      </c>
      <c r="H5">
        <v>1303.2660000000001</v>
      </c>
      <c r="I5">
        <v>1386.6389999999999</v>
      </c>
      <c r="J5">
        <v>1822.624</v>
      </c>
      <c r="K5">
        <v>1924.982</v>
      </c>
      <c r="L5">
        <v>1894.625</v>
      </c>
      <c r="M5">
        <v>1884.682</v>
      </c>
      <c r="N5">
        <v>1892.5429999999999</v>
      </c>
      <c r="O5">
        <v>1841.962</v>
      </c>
      <c r="P5">
        <v>1678.297</v>
      </c>
      <c r="Q5">
        <v>1500.48</v>
      </c>
      <c r="R5">
        <v>1548.6869999999999</v>
      </c>
      <c r="S5">
        <v>1827.498</v>
      </c>
      <c r="T5">
        <v>1819.877</v>
      </c>
      <c r="U5">
        <v>1799.1320000000001</v>
      </c>
      <c r="V5">
        <v>1753.2550000000001</v>
      </c>
      <c r="W5">
        <v>1722.134</v>
      </c>
      <c r="X5">
        <v>1664.7339999999999</v>
      </c>
      <c r="Y5">
        <v>1551.1880000000001</v>
      </c>
      <c r="Z5" s="6">
        <v>38957.97</v>
      </c>
    </row>
    <row r="6" spans="1:26" ht="15" x14ac:dyDescent="0.25">
      <c r="A6" s="17">
        <v>45295</v>
      </c>
      <c r="B6">
        <v>1431.8109999999999</v>
      </c>
      <c r="C6">
        <v>1323.9549999999999</v>
      </c>
      <c r="D6">
        <v>1271.796</v>
      </c>
      <c r="E6">
        <v>1262.5229999999999</v>
      </c>
      <c r="F6">
        <v>1307.7739999999999</v>
      </c>
      <c r="G6">
        <v>1338.729</v>
      </c>
      <c r="H6">
        <v>1269.049</v>
      </c>
      <c r="I6">
        <v>1364.432</v>
      </c>
      <c r="J6">
        <v>1853.0239999999999</v>
      </c>
      <c r="K6">
        <v>1972.9390000000001</v>
      </c>
      <c r="L6">
        <v>1989.6890000000001</v>
      </c>
      <c r="M6">
        <v>1994.5050000000001</v>
      </c>
      <c r="N6">
        <v>1994.229</v>
      </c>
      <c r="O6">
        <v>1912.09</v>
      </c>
      <c r="P6">
        <v>1757.3309999999999</v>
      </c>
      <c r="Q6">
        <v>1552.9090000000001</v>
      </c>
      <c r="R6">
        <v>1505.2460000000001</v>
      </c>
      <c r="S6">
        <v>1715.029</v>
      </c>
      <c r="T6">
        <v>1705.116</v>
      </c>
      <c r="U6">
        <v>1729.4590000000001</v>
      </c>
      <c r="V6">
        <v>1628.175</v>
      </c>
      <c r="W6">
        <v>1632.299</v>
      </c>
      <c r="X6">
        <v>1635.1279999999999</v>
      </c>
      <c r="Y6">
        <v>1600.9359999999999</v>
      </c>
      <c r="Z6" s="6">
        <v>38748.172999999995</v>
      </c>
    </row>
    <row r="7" spans="1:26" ht="15" x14ac:dyDescent="0.25">
      <c r="A7" s="17">
        <v>45296</v>
      </c>
      <c r="B7">
        <v>1496.653</v>
      </c>
      <c r="C7">
        <v>1375.6320000000001</v>
      </c>
      <c r="D7">
        <v>1278.462</v>
      </c>
      <c r="E7">
        <v>1311.865</v>
      </c>
      <c r="F7">
        <v>1396.742</v>
      </c>
      <c r="G7">
        <v>1424.63</v>
      </c>
      <c r="H7">
        <v>1354.07</v>
      </c>
      <c r="I7">
        <v>1340.741</v>
      </c>
      <c r="J7">
        <v>1678.6980000000001</v>
      </c>
      <c r="K7">
        <v>1780.175</v>
      </c>
      <c r="L7">
        <v>1775.9179999999999</v>
      </c>
      <c r="M7">
        <v>1640.2809999999999</v>
      </c>
      <c r="N7">
        <v>1268.056</v>
      </c>
      <c r="O7">
        <v>1245.771</v>
      </c>
      <c r="P7">
        <v>1173.4829999999999</v>
      </c>
      <c r="Q7">
        <v>1171.3389999999999</v>
      </c>
      <c r="R7">
        <v>1204.527</v>
      </c>
      <c r="S7">
        <v>1414.703</v>
      </c>
      <c r="T7">
        <v>1346.6659999999999</v>
      </c>
      <c r="U7">
        <v>1337.6790000000001</v>
      </c>
      <c r="V7">
        <v>1308.173</v>
      </c>
      <c r="W7">
        <v>1288.5409999999999</v>
      </c>
      <c r="X7">
        <v>1327.95</v>
      </c>
      <c r="Y7">
        <v>1325.893</v>
      </c>
      <c r="Z7" s="6">
        <v>33266.648000000001</v>
      </c>
    </row>
    <row r="8" spans="1:26" ht="15" x14ac:dyDescent="0.25">
      <c r="A8" s="17">
        <v>45297</v>
      </c>
      <c r="B8">
        <v>1297.2470000000001</v>
      </c>
      <c r="C8">
        <v>1281.8610000000001</v>
      </c>
      <c r="D8">
        <v>1237.2840000000001</v>
      </c>
      <c r="E8">
        <v>1235.326</v>
      </c>
      <c r="F8">
        <v>1212.604</v>
      </c>
      <c r="G8">
        <v>1218.4349999999999</v>
      </c>
      <c r="H8">
        <v>1057.268</v>
      </c>
      <c r="I8">
        <v>822.11500000000001</v>
      </c>
      <c r="J8">
        <v>841.83399999999995</v>
      </c>
      <c r="K8">
        <v>833.54100000000005</v>
      </c>
      <c r="L8">
        <v>814.32500000000005</v>
      </c>
      <c r="M8">
        <v>908.62599999999998</v>
      </c>
      <c r="N8">
        <v>935.83199999999999</v>
      </c>
      <c r="O8">
        <v>942.21199999999999</v>
      </c>
      <c r="P8">
        <v>881.61599999999999</v>
      </c>
      <c r="Q8">
        <v>909.21100000000001</v>
      </c>
      <c r="R8">
        <v>1042.9280000000001</v>
      </c>
      <c r="S8">
        <v>1355.1310000000001</v>
      </c>
      <c r="T8">
        <v>1450.6880000000001</v>
      </c>
      <c r="U8">
        <v>1481.1179999999999</v>
      </c>
      <c r="V8">
        <v>1489.2550000000001</v>
      </c>
      <c r="W8">
        <v>1485.818</v>
      </c>
      <c r="X8">
        <v>1550.9690000000001</v>
      </c>
      <c r="Y8">
        <v>1517.4760000000001</v>
      </c>
      <c r="Z8" s="6">
        <v>27802.720000000001</v>
      </c>
    </row>
    <row r="9" spans="1:26" ht="15" x14ac:dyDescent="0.25">
      <c r="A9" s="17">
        <v>45298</v>
      </c>
      <c r="B9">
        <v>1316.7629999999999</v>
      </c>
      <c r="C9">
        <v>1216.1669999999999</v>
      </c>
      <c r="D9">
        <v>1199.2729999999999</v>
      </c>
      <c r="E9">
        <v>1204.701</v>
      </c>
      <c r="F9">
        <v>1275.502</v>
      </c>
      <c r="G9">
        <v>1324.4259999999999</v>
      </c>
      <c r="H9">
        <v>1227.3889999999999</v>
      </c>
      <c r="I9">
        <v>1300.0119999999999</v>
      </c>
      <c r="J9">
        <v>1754.0730000000001</v>
      </c>
      <c r="K9">
        <v>1894.806</v>
      </c>
      <c r="L9">
        <v>1911.3440000000001</v>
      </c>
      <c r="M9">
        <v>1967.925</v>
      </c>
      <c r="N9">
        <v>2081.4960000000001</v>
      </c>
      <c r="O9">
        <v>1962.56</v>
      </c>
      <c r="P9">
        <v>1787.749</v>
      </c>
      <c r="Q9">
        <v>1587.1369999999999</v>
      </c>
      <c r="R9">
        <v>1597.3420000000001</v>
      </c>
      <c r="S9">
        <v>1877.481</v>
      </c>
      <c r="T9">
        <v>1837.2650000000001</v>
      </c>
      <c r="U9">
        <v>1806.39</v>
      </c>
      <c r="V9">
        <v>1772.635</v>
      </c>
      <c r="W9">
        <v>1741.9860000000001</v>
      </c>
      <c r="X9">
        <v>1703.5</v>
      </c>
      <c r="Y9">
        <v>1584.076</v>
      </c>
      <c r="Z9" s="6">
        <v>38931.997999999992</v>
      </c>
    </row>
    <row r="10" spans="1:26" ht="15" x14ac:dyDescent="0.25">
      <c r="A10" s="17">
        <v>45299</v>
      </c>
      <c r="B10">
        <v>1464.338</v>
      </c>
      <c r="C10">
        <v>1341.8</v>
      </c>
      <c r="D10">
        <v>1312.6679999999999</v>
      </c>
      <c r="E10">
        <v>1319.8230000000001</v>
      </c>
      <c r="F10">
        <v>1368.15</v>
      </c>
      <c r="G10">
        <v>1374.076</v>
      </c>
      <c r="H10">
        <v>1322.317</v>
      </c>
      <c r="I10">
        <v>1393.0219999999999</v>
      </c>
      <c r="J10">
        <v>1863.9749999999999</v>
      </c>
      <c r="K10">
        <v>1971.4739999999999</v>
      </c>
      <c r="L10">
        <v>1935.7470000000001</v>
      </c>
      <c r="M10">
        <v>1976.846</v>
      </c>
      <c r="N10">
        <v>2034.058</v>
      </c>
      <c r="O10">
        <v>1976.9449999999999</v>
      </c>
      <c r="P10">
        <v>1781.3040000000001</v>
      </c>
      <c r="Q10">
        <v>1586.3389999999999</v>
      </c>
      <c r="R10">
        <v>1562.4559999999999</v>
      </c>
      <c r="S10">
        <v>1863.154</v>
      </c>
      <c r="T10">
        <v>1856.2149999999999</v>
      </c>
      <c r="U10">
        <v>1803.1089999999999</v>
      </c>
      <c r="V10">
        <v>1760.0909999999999</v>
      </c>
      <c r="W10">
        <v>1719.4939999999999</v>
      </c>
      <c r="X10">
        <v>1666.35</v>
      </c>
      <c r="Y10">
        <v>1599.7850000000001</v>
      </c>
      <c r="Z10" s="6">
        <v>39853.536</v>
      </c>
    </row>
    <row r="11" spans="1:26" ht="15" x14ac:dyDescent="0.25">
      <c r="A11" s="17">
        <v>45300</v>
      </c>
      <c r="B11">
        <v>1491.9359999999999</v>
      </c>
      <c r="C11">
        <v>1383.394</v>
      </c>
      <c r="D11">
        <v>1359.3910000000001</v>
      </c>
      <c r="E11">
        <v>1334.079</v>
      </c>
      <c r="F11">
        <v>1376.4680000000001</v>
      </c>
      <c r="G11">
        <v>1396.4469999999999</v>
      </c>
      <c r="H11">
        <v>1316.6110000000001</v>
      </c>
      <c r="I11">
        <v>1390.0139999999999</v>
      </c>
      <c r="J11">
        <v>1859.0029999999999</v>
      </c>
      <c r="K11">
        <v>1964.4639999999999</v>
      </c>
      <c r="L11">
        <v>1977.73</v>
      </c>
      <c r="M11">
        <v>1995.6849999999999</v>
      </c>
      <c r="N11">
        <v>2052.7710000000002</v>
      </c>
      <c r="O11">
        <v>1885.604</v>
      </c>
      <c r="P11">
        <v>1714.0940000000001</v>
      </c>
      <c r="Q11">
        <v>1548.444</v>
      </c>
      <c r="R11">
        <v>1519.318</v>
      </c>
      <c r="S11">
        <v>1853.921</v>
      </c>
      <c r="T11">
        <v>1852.4480000000001</v>
      </c>
      <c r="U11">
        <v>1815.4</v>
      </c>
      <c r="V11">
        <v>1778.9359999999999</v>
      </c>
      <c r="W11">
        <v>1767.5319999999999</v>
      </c>
      <c r="X11">
        <v>1737.6790000000001</v>
      </c>
      <c r="Y11">
        <v>1632.3050000000001</v>
      </c>
      <c r="Z11" s="6">
        <v>40003.674000000006</v>
      </c>
    </row>
    <row r="12" spans="1:26" ht="15" x14ac:dyDescent="0.25">
      <c r="A12" s="17">
        <v>45301</v>
      </c>
      <c r="B12">
        <v>1502.6890000000001</v>
      </c>
      <c r="C12">
        <v>1376.982</v>
      </c>
      <c r="D12">
        <v>1315.193</v>
      </c>
      <c r="E12">
        <v>1315.3050000000001</v>
      </c>
      <c r="F12">
        <v>1343.63</v>
      </c>
      <c r="G12">
        <v>1386.991</v>
      </c>
      <c r="H12">
        <v>1327.778</v>
      </c>
      <c r="I12">
        <v>1404.8130000000001</v>
      </c>
      <c r="J12">
        <v>1875.0050000000001</v>
      </c>
      <c r="K12">
        <v>2018.576</v>
      </c>
      <c r="L12">
        <v>1987.6849999999999</v>
      </c>
      <c r="M12">
        <v>1972.508</v>
      </c>
      <c r="N12">
        <v>2008.8510000000001</v>
      </c>
      <c r="O12">
        <v>1879.4549999999999</v>
      </c>
      <c r="P12">
        <v>1739.88</v>
      </c>
      <c r="Q12">
        <v>1571.0419999999999</v>
      </c>
      <c r="R12">
        <v>1518.4639999999999</v>
      </c>
      <c r="S12">
        <v>1869.6859999999999</v>
      </c>
      <c r="T12">
        <v>1838.037</v>
      </c>
      <c r="U12">
        <v>1770.069</v>
      </c>
      <c r="V12">
        <v>1798.2170000000001</v>
      </c>
      <c r="W12">
        <v>1783.8889999999999</v>
      </c>
      <c r="X12">
        <v>1741.5429999999999</v>
      </c>
      <c r="Y12">
        <v>1624.963</v>
      </c>
      <c r="Z12" s="6">
        <v>39971.251000000011</v>
      </c>
    </row>
    <row r="13" spans="1:26" ht="15" x14ac:dyDescent="0.25">
      <c r="A13" s="17">
        <v>45302</v>
      </c>
      <c r="B13">
        <v>1514.0429999999999</v>
      </c>
      <c r="C13">
        <v>1418.86</v>
      </c>
      <c r="D13">
        <v>1370.434</v>
      </c>
      <c r="E13">
        <v>1308.5540000000001</v>
      </c>
      <c r="F13">
        <v>1385.354</v>
      </c>
      <c r="G13">
        <v>1396.106</v>
      </c>
      <c r="H13">
        <v>1333.0840000000001</v>
      </c>
      <c r="I13">
        <v>1383.472</v>
      </c>
      <c r="J13">
        <v>1885.05</v>
      </c>
      <c r="K13">
        <v>2070.6550000000002</v>
      </c>
      <c r="L13">
        <v>2093.547</v>
      </c>
      <c r="M13">
        <v>2047.4159999999999</v>
      </c>
      <c r="N13">
        <v>1995.164</v>
      </c>
      <c r="O13">
        <v>1797.317</v>
      </c>
      <c r="P13">
        <v>1712.3620000000001</v>
      </c>
      <c r="Q13">
        <v>1568.7850000000001</v>
      </c>
      <c r="R13">
        <v>1487.1479999999999</v>
      </c>
      <c r="S13">
        <v>1776.549</v>
      </c>
      <c r="T13">
        <v>1771.789</v>
      </c>
      <c r="U13">
        <v>1748.3920000000001</v>
      </c>
      <c r="V13">
        <v>1729.1869999999999</v>
      </c>
      <c r="W13">
        <v>1685.15</v>
      </c>
      <c r="X13">
        <v>1656.423</v>
      </c>
      <c r="Y13">
        <v>1560.855</v>
      </c>
      <c r="Z13" s="6">
        <v>39695.696000000011</v>
      </c>
    </row>
    <row r="14" spans="1:26" ht="15" x14ac:dyDescent="0.25">
      <c r="A14" s="17">
        <v>45303</v>
      </c>
      <c r="B14">
        <v>1442.7339999999999</v>
      </c>
      <c r="C14">
        <v>1381.675</v>
      </c>
      <c r="D14">
        <v>1382.367</v>
      </c>
      <c r="E14">
        <v>1382.365</v>
      </c>
      <c r="F14">
        <v>1390.163</v>
      </c>
      <c r="G14">
        <v>1422.52</v>
      </c>
      <c r="H14">
        <v>1340.175</v>
      </c>
      <c r="I14">
        <v>1352.903</v>
      </c>
      <c r="J14">
        <v>1750.8979999999999</v>
      </c>
      <c r="K14">
        <v>1851.32</v>
      </c>
      <c r="L14">
        <v>1885.5419999999999</v>
      </c>
      <c r="M14">
        <v>1746.2360000000001</v>
      </c>
      <c r="N14">
        <v>1372.586</v>
      </c>
      <c r="O14">
        <v>1312.059</v>
      </c>
      <c r="P14">
        <v>1245.4670000000001</v>
      </c>
      <c r="Q14">
        <v>1237.393</v>
      </c>
      <c r="R14">
        <v>1254.9059999999999</v>
      </c>
      <c r="S14">
        <v>1497.7270000000001</v>
      </c>
      <c r="T14">
        <v>1423.511</v>
      </c>
      <c r="U14">
        <v>1382.8520000000001</v>
      </c>
      <c r="V14">
        <v>1335.107</v>
      </c>
      <c r="W14">
        <v>1346.018</v>
      </c>
      <c r="X14">
        <v>1359.7329999999999</v>
      </c>
      <c r="Y14">
        <v>1405.144</v>
      </c>
      <c r="Z14" s="6">
        <v>34501.400999999998</v>
      </c>
    </row>
    <row r="15" spans="1:26" ht="15" x14ac:dyDescent="0.25">
      <c r="A15" s="17">
        <v>45304</v>
      </c>
      <c r="B15">
        <v>1365.0820000000001</v>
      </c>
      <c r="C15">
        <v>1335.8009999999999</v>
      </c>
      <c r="D15">
        <v>1291.944</v>
      </c>
      <c r="E15">
        <v>1298.04</v>
      </c>
      <c r="F15">
        <v>1287.6210000000001</v>
      </c>
      <c r="G15">
        <v>1290.95</v>
      </c>
      <c r="H15">
        <v>1145.4169999999999</v>
      </c>
      <c r="I15">
        <v>934.81700000000001</v>
      </c>
      <c r="J15">
        <v>909.10199999999998</v>
      </c>
      <c r="K15">
        <v>919.85599999999999</v>
      </c>
      <c r="L15">
        <v>924.18899999999996</v>
      </c>
      <c r="M15">
        <v>957.70600000000002</v>
      </c>
      <c r="N15">
        <v>1032.259</v>
      </c>
      <c r="O15">
        <v>1024.5029999999999</v>
      </c>
      <c r="P15">
        <v>981.06200000000001</v>
      </c>
      <c r="Q15">
        <v>972.01</v>
      </c>
      <c r="R15">
        <v>1059.546</v>
      </c>
      <c r="S15">
        <v>1364.8219999999999</v>
      </c>
      <c r="T15">
        <v>1480.0150000000001</v>
      </c>
      <c r="U15">
        <v>1564.11</v>
      </c>
      <c r="V15">
        <v>1577.6880000000001</v>
      </c>
      <c r="W15">
        <v>1561.694</v>
      </c>
      <c r="X15">
        <v>1587.354</v>
      </c>
      <c r="Y15">
        <v>1553.0730000000001</v>
      </c>
      <c r="Z15" s="6">
        <v>29418.661</v>
      </c>
    </row>
    <row r="16" spans="1:26" ht="15" x14ac:dyDescent="0.25">
      <c r="A16" s="17">
        <v>45305</v>
      </c>
      <c r="B16">
        <v>1415.027</v>
      </c>
      <c r="C16">
        <v>1301.5340000000001</v>
      </c>
      <c r="D16">
        <v>1249.2840000000001</v>
      </c>
      <c r="E16">
        <v>1297.338</v>
      </c>
      <c r="F16">
        <v>1354.258</v>
      </c>
      <c r="G16">
        <v>1393.943</v>
      </c>
      <c r="H16">
        <v>1344.336</v>
      </c>
      <c r="I16">
        <v>1441.0820000000001</v>
      </c>
      <c r="J16">
        <v>1917.0329999999999</v>
      </c>
      <c r="K16">
        <v>2082.4270000000001</v>
      </c>
      <c r="L16">
        <v>2072.605</v>
      </c>
      <c r="M16">
        <v>1989.441</v>
      </c>
      <c r="N16">
        <v>1966.2329999999999</v>
      </c>
      <c r="O16">
        <v>1948.2239999999999</v>
      </c>
      <c r="P16">
        <v>1803.559</v>
      </c>
      <c r="Q16">
        <v>1662.3979999999999</v>
      </c>
      <c r="R16">
        <v>1593.8879999999999</v>
      </c>
      <c r="S16">
        <v>1916.28</v>
      </c>
      <c r="T16">
        <v>1920.423</v>
      </c>
      <c r="U16">
        <v>1907.1479999999999</v>
      </c>
      <c r="V16">
        <v>1869.1980000000001</v>
      </c>
      <c r="W16">
        <v>1802.1079999999999</v>
      </c>
      <c r="X16">
        <v>1719.854</v>
      </c>
      <c r="Y16">
        <v>1642.3309999999999</v>
      </c>
      <c r="Z16" s="6">
        <v>40609.95199999999</v>
      </c>
    </row>
    <row r="17" spans="1:26" ht="15" x14ac:dyDescent="0.25">
      <c r="A17" s="17">
        <v>45306</v>
      </c>
      <c r="B17">
        <v>1594.0920000000001</v>
      </c>
      <c r="C17">
        <v>1475.365</v>
      </c>
      <c r="D17">
        <v>1366</v>
      </c>
      <c r="E17">
        <v>1370.4770000000001</v>
      </c>
      <c r="F17">
        <v>1407.931</v>
      </c>
      <c r="G17">
        <v>1422.9110000000001</v>
      </c>
      <c r="H17">
        <v>1378.231</v>
      </c>
      <c r="I17">
        <v>1450.2719999999999</v>
      </c>
      <c r="J17">
        <v>2002.885</v>
      </c>
      <c r="K17">
        <v>2136.7620000000002</v>
      </c>
      <c r="L17">
        <v>2150.4879999999998</v>
      </c>
      <c r="M17">
        <v>2051.8310000000001</v>
      </c>
      <c r="N17">
        <v>2067.5120000000002</v>
      </c>
      <c r="O17">
        <v>1965.2270000000001</v>
      </c>
      <c r="P17">
        <v>1773.287</v>
      </c>
      <c r="Q17">
        <v>1623.8050000000001</v>
      </c>
      <c r="R17">
        <v>1573.143</v>
      </c>
      <c r="S17">
        <v>1907.0820000000001</v>
      </c>
      <c r="T17">
        <v>1907.64</v>
      </c>
      <c r="U17">
        <v>1893.4459999999999</v>
      </c>
      <c r="V17">
        <v>1909.3240000000001</v>
      </c>
      <c r="W17">
        <v>1859.8679999999999</v>
      </c>
      <c r="X17">
        <v>1732.328</v>
      </c>
      <c r="Y17">
        <v>1640.212</v>
      </c>
      <c r="Z17" s="6">
        <v>41660.119000000006</v>
      </c>
    </row>
    <row r="18" spans="1:26" ht="15" x14ac:dyDescent="0.25">
      <c r="A18" s="17">
        <v>45307</v>
      </c>
      <c r="B18">
        <v>1567.7539999999999</v>
      </c>
      <c r="C18">
        <v>1438.3979999999999</v>
      </c>
      <c r="D18">
        <v>1387.989</v>
      </c>
      <c r="E18">
        <v>1390.29</v>
      </c>
      <c r="F18">
        <v>1446.91</v>
      </c>
      <c r="G18">
        <v>1476.0229999999999</v>
      </c>
      <c r="H18">
        <v>1431.8589999999999</v>
      </c>
      <c r="I18">
        <v>1495.6479999999999</v>
      </c>
      <c r="J18">
        <v>1978.8630000000001</v>
      </c>
      <c r="K18">
        <v>2104.134</v>
      </c>
      <c r="L18">
        <v>2075.654</v>
      </c>
      <c r="M18">
        <v>2016.0150000000001</v>
      </c>
      <c r="N18">
        <v>2038.8679999999999</v>
      </c>
      <c r="O18">
        <v>1941.7149999999999</v>
      </c>
      <c r="P18">
        <v>1781.2380000000001</v>
      </c>
      <c r="Q18">
        <v>1608.9269999999999</v>
      </c>
      <c r="R18">
        <v>1593.239</v>
      </c>
      <c r="S18">
        <v>1953.847</v>
      </c>
      <c r="T18">
        <v>1914.347</v>
      </c>
      <c r="U18">
        <v>1828.306</v>
      </c>
      <c r="V18">
        <v>1804.0530000000001</v>
      </c>
      <c r="W18">
        <v>1809.307</v>
      </c>
      <c r="X18">
        <v>1746.1310000000001</v>
      </c>
      <c r="Y18">
        <v>1636.6980000000001</v>
      </c>
      <c r="Z18" s="6">
        <v>41466.212999999996</v>
      </c>
    </row>
    <row r="19" spans="1:26" ht="15" x14ac:dyDescent="0.25">
      <c r="A19" s="17">
        <v>45308</v>
      </c>
      <c r="B19">
        <v>1550.027</v>
      </c>
      <c r="C19">
        <v>1417.2739999999999</v>
      </c>
      <c r="D19">
        <v>1353.2760000000001</v>
      </c>
      <c r="E19">
        <v>1329.6859999999999</v>
      </c>
      <c r="F19">
        <v>1390.07</v>
      </c>
      <c r="G19">
        <v>1396.694</v>
      </c>
      <c r="H19">
        <v>1352.5920000000001</v>
      </c>
      <c r="I19">
        <v>1459.7270000000001</v>
      </c>
      <c r="J19">
        <v>1947.133</v>
      </c>
      <c r="K19">
        <v>2083.7660000000001</v>
      </c>
      <c r="L19">
        <v>2091.2339999999999</v>
      </c>
      <c r="M19">
        <v>2039.6759999999999</v>
      </c>
      <c r="N19">
        <v>2059.81</v>
      </c>
      <c r="O19">
        <v>1928.9349999999999</v>
      </c>
      <c r="P19">
        <v>1763.575</v>
      </c>
      <c r="Q19">
        <v>1625.6489999999999</v>
      </c>
      <c r="R19">
        <v>1554.088</v>
      </c>
      <c r="S19">
        <v>1898.308</v>
      </c>
      <c r="T19">
        <v>1916.9480000000001</v>
      </c>
      <c r="U19">
        <v>1888.682</v>
      </c>
      <c r="V19">
        <v>1829.876</v>
      </c>
      <c r="W19">
        <v>1785.45</v>
      </c>
      <c r="X19">
        <v>1732.433</v>
      </c>
      <c r="Y19">
        <v>1647.2329999999999</v>
      </c>
      <c r="Z19" s="6">
        <v>41042.141999999993</v>
      </c>
    </row>
    <row r="20" spans="1:26" ht="15" x14ac:dyDescent="0.25">
      <c r="A20" s="17">
        <v>45309</v>
      </c>
      <c r="B20">
        <v>1564.2529999999999</v>
      </c>
      <c r="C20">
        <v>1437.951</v>
      </c>
      <c r="D20">
        <v>1420.2249999999999</v>
      </c>
      <c r="E20">
        <v>1366.9290000000001</v>
      </c>
      <c r="F20">
        <v>1384.0609999999999</v>
      </c>
      <c r="G20">
        <v>1398.0989999999999</v>
      </c>
      <c r="H20">
        <v>1376.9480000000001</v>
      </c>
      <c r="I20">
        <v>1485.979</v>
      </c>
      <c r="J20">
        <v>2031.9670000000001</v>
      </c>
      <c r="K20">
        <v>2103.8670000000002</v>
      </c>
      <c r="L20">
        <v>2092.8029999999999</v>
      </c>
      <c r="M20">
        <v>1995.251</v>
      </c>
      <c r="N20">
        <v>2026.662</v>
      </c>
      <c r="O20">
        <v>1933.8510000000001</v>
      </c>
      <c r="P20">
        <v>1773.806</v>
      </c>
      <c r="Q20">
        <v>1586.385</v>
      </c>
      <c r="R20">
        <v>1492.2529999999999</v>
      </c>
      <c r="S20">
        <v>1810.0740000000001</v>
      </c>
      <c r="T20">
        <v>1814.6410000000001</v>
      </c>
      <c r="U20">
        <v>1709.4459999999999</v>
      </c>
      <c r="V20">
        <v>1654.4369999999999</v>
      </c>
      <c r="W20">
        <v>1686.2139999999999</v>
      </c>
      <c r="X20">
        <v>1715.7550000000001</v>
      </c>
      <c r="Y20">
        <v>1626.4870000000001</v>
      </c>
      <c r="Z20" s="6">
        <v>40488.343999999997</v>
      </c>
    </row>
    <row r="21" spans="1:26" ht="15" x14ac:dyDescent="0.25">
      <c r="A21" s="17">
        <v>45310</v>
      </c>
      <c r="B21">
        <v>1583.3920000000001</v>
      </c>
      <c r="C21">
        <v>1496.3</v>
      </c>
      <c r="D21">
        <v>1426.501</v>
      </c>
      <c r="E21">
        <v>1425.5350000000001</v>
      </c>
      <c r="F21">
        <v>1442.3420000000001</v>
      </c>
      <c r="G21">
        <v>1483.9860000000001</v>
      </c>
      <c r="H21">
        <v>1422.0319999999999</v>
      </c>
      <c r="I21">
        <v>1419.6469999999999</v>
      </c>
      <c r="J21">
        <v>1833.4090000000001</v>
      </c>
      <c r="K21">
        <v>1900.9290000000001</v>
      </c>
      <c r="L21">
        <v>1858.3510000000001</v>
      </c>
      <c r="M21">
        <v>1638.4970000000001</v>
      </c>
      <c r="N21">
        <v>1264.5340000000001</v>
      </c>
      <c r="O21">
        <v>1217.518</v>
      </c>
      <c r="P21">
        <v>1144.462</v>
      </c>
      <c r="Q21">
        <v>1127.682</v>
      </c>
      <c r="R21">
        <v>1142.528</v>
      </c>
      <c r="S21">
        <v>1426.4939999999999</v>
      </c>
      <c r="T21">
        <v>1374.7059999999999</v>
      </c>
      <c r="U21">
        <v>1326.4570000000001</v>
      </c>
      <c r="V21">
        <v>1299.1010000000001</v>
      </c>
      <c r="W21">
        <v>1358.864</v>
      </c>
      <c r="X21">
        <v>1339.9880000000001</v>
      </c>
      <c r="Y21">
        <v>1355.597</v>
      </c>
      <c r="Z21" s="6">
        <v>34308.851999999992</v>
      </c>
    </row>
    <row r="22" spans="1:26" ht="15" x14ac:dyDescent="0.25">
      <c r="A22" s="17">
        <v>45311</v>
      </c>
      <c r="B22">
        <v>1338.6969999999999</v>
      </c>
      <c r="C22">
        <v>1335.328</v>
      </c>
      <c r="D22">
        <v>1309.7360000000001</v>
      </c>
      <c r="E22">
        <v>1278.182</v>
      </c>
      <c r="F22">
        <v>1291.0540000000001</v>
      </c>
      <c r="G22">
        <v>1292.3589999999999</v>
      </c>
      <c r="H22">
        <v>1124.33</v>
      </c>
      <c r="I22">
        <v>911.09299999999996</v>
      </c>
      <c r="J22">
        <v>898.29</v>
      </c>
      <c r="K22">
        <v>877.17399999999998</v>
      </c>
      <c r="L22">
        <v>853.31500000000005</v>
      </c>
      <c r="M22">
        <v>845.46500000000003</v>
      </c>
      <c r="N22">
        <v>956.99599999999998</v>
      </c>
      <c r="O22">
        <v>939.32399999999996</v>
      </c>
      <c r="P22">
        <v>900.73199999999997</v>
      </c>
      <c r="Q22">
        <v>894.94399999999996</v>
      </c>
      <c r="R22">
        <v>950.68899999999996</v>
      </c>
      <c r="S22">
        <v>1327.904</v>
      </c>
      <c r="T22">
        <v>1478.9680000000001</v>
      </c>
      <c r="U22">
        <v>1580.0630000000001</v>
      </c>
      <c r="V22">
        <v>1662.942</v>
      </c>
      <c r="W22">
        <v>1612.0150000000001</v>
      </c>
      <c r="X22">
        <v>1581.5550000000001</v>
      </c>
      <c r="Y22">
        <v>1579.058</v>
      </c>
      <c r="Z22" s="6">
        <v>28820.212999999996</v>
      </c>
    </row>
    <row r="23" spans="1:26" ht="15" x14ac:dyDescent="0.25">
      <c r="A23" s="17">
        <v>45312</v>
      </c>
      <c r="B23">
        <v>1397.5630000000001</v>
      </c>
      <c r="C23">
        <v>1284.3789999999999</v>
      </c>
      <c r="D23">
        <v>1244.192</v>
      </c>
      <c r="E23">
        <v>1285.1959999999999</v>
      </c>
      <c r="F23">
        <v>1336.4839999999999</v>
      </c>
      <c r="G23">
        <v>1365.2380000000001</v>
      </c>
      <c r="H23">
        <v>1310.7370000000001</v>
      </c>
      <c r="I23">
        <v>1433.7170000000001</v>
      </c>
      <c r="J23">
        <v>1928.0419999999999</v>
      </c>
      <c r="K23">
        <v>2031.7429999999999</v>
      </c>
      <c r="L23">
        <v>2069.335</v>
      </c>
      <c r="M23">
        <v>2000.2639999999999</v>
      </c>
      <c r="N23">
        <v>2030.569</v>
      </c>
      <c r="O23">
        <v>1950.1669999999999</v>
      </c>
      <c r="P23">
        <v>1854.684</v>
      </c>
      <c r="Q23">
        <v>1593.78</v>
      </c>
      <c r="R23">
        <v>1539.422</v>
      </c>
      <c r="S23">
        <v>1891.519</v>
      </c>
      <c r="T23">
        <v>1917.682</v>
      </c>
      <c r="U23">
        <v>1861.69</v>
      </c>
      <c r="V23">
        <v>1832.7380000000001</v>
      </c>
      <c r="W23">
        <v>1772.874</v>
      </c>
      <c r="X23">
        <v>1683.18</v>
      </c>
      <c r="Y23">
        <v>1603.6610000000001</v>
      </c>
      <c r="Z23" s="6">
        <v>40218.856</v>
      </c>
    </row>
    <row r="24" spans="1:26" ht="15" x14ac:dyDescent="0.25">
      <c r="A24" s="17">
        <v>45313</v>
      </c>
      <c r="B24">
        <v>1536.355</v>
      </c>
      <c r="C24">
        <v>1435.857</v>
      </c>
      <c r="D24">
        <v>1384.5070000000001</v>
      </c>
      <c r="E24">
        <v>1344.4059999999999</v>
      </c>
      <c r="F24">
        <v>1378.82</v>
      </c>
      <c r="G24">
        <v>1417.08</v>
      </c>
      <c r="H24">
        <v>1374.058</v>
      </c>
      <c r="I24">
        <v>1460.296</v>
      </c>
      <c r="J24">
        <v>1909.155</v>
      </c>
      <c r="K24">
        <v>2008.5909999999999</v>
      </c>
      <c r="L24">
        <v>1980.2170000000001</v>
      </c>
      <c r="M24">
        <v>1927.61</v>
      </c>
      <c r="N24">
        <v>1968.9929999999999</v>
      </c>
      <c r="O24">
        <v>1875.6289999999999</v>
      </c>
      <c r="P24">
        <v>1758.796</v>
      </c>
      <c r="Q24">
        <v>1551.0039999999999</v>
      </c>
      <c r="R24">
        <v>1463.92</v>
      </c>
      <c r="S24">
        <v>1879.011</v>
      </c>
      <c r="T24">
        <v>1843.153</v>
      </c>
      <c r="U24">
        <v>1781.192</v>
      </c>
      <c r="V24">
        <v>1755.175</v>
      </c>
      <c r="W24">
        <v>1725.796</v>
      </c>
      <c r="X24">
        <v>1635.83</v>
      </c>
      <c r="Y24">
        <v>1579.09</v>
      </c>
      <c r="Z24" s="6">
        <v>39974.541000000005</v>
      </c>
    </row>
    <row r="25" spans="1:26" ht="15" x14ac:dyDescent="0.25">
      <c r="A25" s="17">
        <v>45314</v>
      </c>
      <c r="B25">
        <v>1486.6679999999999</v>
      </c>
      <c r="C25">
        <v>1383.1220000000001</v>
      </c>
      <c r="D25">
        <v>1308.2280000000001</v>
      </c>
      <c r="E25">
        <v>1281.43</v>
      </c>
      <c r="F25">
        <v>1342.338</v>
      </c>
      <c r="G25">
        <v>1363.021</v>
      </c>
      <c r="H25">
        <v>1266.5509999999999</v>
      </c>
      <c r="I25">
        <v>1386.761</v>
      </c>
      <c r="J25">
        <v>1902.184</v>
      </c>
      <c r="K25">
        <v>2065.35</v>
      </c>
      <c r="L25">
        <v>2059.7330000000002</v>
      </c>
      <c r="M25">
        <v>2038.973</v>
      </c>
      <c r="N25">
        <v>2051.029</v>
      </c>
      <c r="O25">
        <v>1963.9839999999999</v>
      </c>
      <c r="P25">
        <v>1764.576</v>
      </c>
      <c r="Q25">
        <v>1601.5940000000001</v>
      </c>
      <c r="R25">
        <v>1563.87</v>
      </c>
      <c r="S25">
        <v>1896.04</v>
      </c>
      <c r="T25">
        <v>1911.53</v>
      </c>
      <c r="U25">
        <v>1846.0909999999999</v>
      </c>
      <c r="V25">
        <v>1831.961</v>
      </c>
      <c r="W25">
        <v>1759.5930000000001</v>
      </c>
      <c r="X25">
        <v>1681.941</v>
      </c>
      <c r="Y25">
        <v>1593.356</v>
      </c>
      <c r="Z25" s="6">
        <v>40349.923999999999</v>
      </c>
    </row>
    <row r="26" spans="1:26" ht="15" x14ac:dyDescent="0.25">
      <c r="A26" s="17">
        <v>45315</v>
      </c>
      <c r="B26">
        <v>1491.748</v>
      </c>
      <c r="C26">
        <v>1416.8309999999999</v>
      </c>
      <c r="D26">
        <v>1383.2070000000001</v>
      </c>
      <c r="E26">
        <v>1325.7239999999999</v>
      </c>
      <c r="F26">
        <v>1369.021</v>
      </c>
      <c r="G26">
        <v>1395.36</v>
      </c>
      <c r="H26">
        <v>1316.829</v>
      </c>
      <c r="I26">
        <v>1404.931</v>
      </c>
      <c r="J26">
        <v>1872.0029999999999</v>
      </c>
      <c r="K26">
        <v>1965.78</v>
      </c>
      <c r="L26">
        <v>2018.8140000000001</v>
      </c>
      <c r="M26">
        <v>1961.1679999999999</v>
      </c>
      <c r="N26">
        <v>2003.162</v>
      </c>
      <c r="O26">
        <v>1908.925</v>
      </c>
      <c r="P26">
        <v>1723.298</v>
      </c>
      <c r="Q26">
        <v>1610.133</v>
      </c>
      <c r="R26">
        <v>1556.98</v>
      </c>
      <c r="S26">
        <v>1876.6759999999999</v>
      </c>
      <c r="T26">
        <v>1969.7</v>
      </c>
      <c r="U26">
        <v>1925.1510000000001</v>
      </c>
      <c r="V26">
        <v>1831.354</v>
      </c>
      <c r="W26">
        <v>1760.203</v>
      </c>
      <c r="X26">
        <v>1735.0429999999999</v>
      </c>
      <c r="Y26">
        <v>1679.231</v>
      </c>
      <c r="Z26" s="6">
        <v>40501.271999999997</v>
      </c>
    </row>
    <row r="27" spans="1:26" ht="15" x14ac:dyDescent="0.25">
      <c r="A27" s="17">
        <v>45316</v>
      </c>
      <c r="B27">
        <v>1574.9580000000001</v>
      </c>
      <c r="C27">
        <v>1426.942</v>
      </c>
      <c r="D27">
        <v>1363.307</v>
      </c>
      <c r="E27">
        <v>1291.56</v>
      </c>
      <c r="F27">
        <v>1331.15</v>
      </c>
      <c r="G27">
        <v>1384.729</v>
      </c>
      <c r="H27">
        <v>1295.425</v>
      </c>
      <c r="I27">
        <v>1444.9110000000001</v>
      </c>
      <c r="J27">
        <v>1967.3579999999999</v>
      </c>
      <c r="K27">
        <v>2062.96</v>
      </c>
      <c r="L27">
        <v>1982.7809999999999</v>
      </c>
      <c r="M27">
        <v>1936.9780000000001</v>
      </c>
      <c r="N27">
        <v>1921.415</v>
      </c>
      <c r="O27">
        <v>1782.107</v>
      </c>
      <c r="P27">
        <v>1639.0830000000001</v>
      </c>
      <c r="Q27">
        <v>1513.421</v>
      </c>
      <c r="R27">
        <v>1462.4169999999999</v>
      </c>
      <c r="S27">
        <v>1783.8340000000001</v>
      </c>
      <c r="T27">
        <v>1807.2819999999999</v>
      </c>
      <c r="U27">
        <v>1769.057</v>
      </c>
      <c r="V27">
        <v>1711.366</v>
      </c>
      <c r="W27">
        <v>1676.848</v>
      </c>
      <c r="X27">
        <v>1676.4110000000001</v>
      </c>
      <c r="Y27">
        <v>1609.5840000000001</v>
      </c>
      <c r="Z27" s="6">
        <v>39415.883999999998</v>
      </c>
    </row>
    <row r="28" spans="1:26" ht="15" x14ac:dyDescent="0.25">
      <c r="A28" s="17">
        <v>45317</v>
      </c>
      <c r="B28">
        <v>1510.585</v>
      </c>
      <c r="C28">
        <v>1449.0350000000001</v>
      </c>
      <c r="D28">
        <v>1384.521</v>
      </c>
      <c r="E28">
        <v>1402.5039999999999</v>
      </c>
      <c r="F28">
        <v>1424.09</v>
      </c>
      <c r="G28">
        <v>1439.6849999999999</v>
      </c>
      <c r="H28">
        <v>1384.3389999999999</v>
      </c>
      <c r="I28">
        <v>1385.443</v>
      </c>
      <c r="J28">
        <v>1850.9749999999999</v>
      </c>
      <c r="K28">
        <v>1967.472</v>
      </c>
      <c r="L28">
        <v>1982.1179999999999</v>
      </c>
      <c r="M28">
        <v>1832.8040000000001</v>
      </c>
      <c r="N28">
        <v>1386.521</v>
      </c>
      <c r="O28">
        <v>1334.838</v>
      </c>
      <c r="P28">
        <v>1242.5719999999999</v>
      </c>
      <c r="Q28">
        <v>1241.0029999999999</v>
      </c>
      <c r="R28">
        <v>1224.9949999999999</v>
      </c>
      <c r="S28">
        <v>1448.49</v>
      </c>
      <c r="T28">
        <v>1442.1120000000001</v>
      </c>
      <c r="U28">
        <v>1396.6969999999999</v>
      </c>
      <c r="V28">
        <v>1365.9960000000001</v>
      </c>
      <c r="W28">
        <v>1333.1420000000001</v>
      </c>
      <c r="X28">
        <v>1360.24</v>
      </c>
      <c r="Y28">
        <v>1370.269</v>
      </c>
      <c r="Z28" s="6">
        <v>35160.446000000004</v>
      </c>
    </row>
    <row r="29" spans="1:26" ht="15" x14ac:dyDescent="0.25">
      <c r="A29" s="17">
        <v>45318</v>
      </c>
      <c r="B29">
        <v>1363.646</v>
      </c>
      <c r="C29">
        <v>1338.396</v>
      </c>
      <c r="D29">
        <v>1305.0820000000001</v>
      </c>
      <c r="E29">
        <v>1282.6389999999999</v>
      </c>
      <c r="F29">
        <v>1266.82</v>
      </c>
      <c r="G29">
        <v>1282.3150000000001</v>
      </c>
      <c r="H29">
        <v>1097.4559999999999</v>
      </c>
      <c r="I29">
        <v>906.774</v>
      </c>
      <c r="J29">
        <v>913.95799999999997</v>
      </c>
      <c r="K29">
        <v>897.23500000000001</v>
      </c>
      <c r="L29">
        <v>901.56399999999996</v>
      </c>
      <c r="M29">
        <v>944.91099999999994</v>
      </c>
      <c r="N29">
        <v>1040.0709999999999</v>
      </c>
      <c r="O29">
        <v>1008.341</v>
      </c>
      <c r="P29">
        <v>1011.465</v>
      </c>
      <c r="Q29">
        <v>987.29499999999996</v>
      </c>
      <c r="R29">
        <v>1006.327</v>
      </c>
      <c r="S29">
        <v>1342.395</v>
      </c>
      <c r="T29">
        <v>1506.9870000000001</v>
      </c>
      <c r="U29">
        <v>1585.4269999999999</v>
      </c>
      <c r="V29">
        <v>1627.867</v>
      </c>
      <c r="W29">
        <v>1621.633</v>
      </c>
      <c r="X29">
        <v>1694.3409999999999</v>
      </c>
      <c r="Y29">
        <v>1636.0840000000001</v>
      </c>
      <c r="Z29" s="6">
        <v>29569.028999999999</v>
      </c>
    </row>
    <row r="30" spans="1:26" ht="15" x14ac:dyDescent="0.25">
      <c r="A30" s="17">
        <v>45319</v>
      </c>
      <c r="B30">
        <v>1515.6179999999999</v>
      </c>
      <c r="C30">
        <v>1417.25</v>
      </c>
      <c r="D30">
        <v>1381.2619999999999</v>
      </c>
      <c r="E30">
        <v>1344.3789999999999</v>
      </c>
      <c r="F30">
        <v>1371.5050000000001</v>
      </c>
      <c r="G30">
        <v>1399.1030000000001</v>
      </c>
      <c r="H30">
        <v>1323.0129999999999</v>
      </c>
      <c r="I30">
        <v>1501.048</v>
      </c>
      <c r="J30">
        <v>2066.2890000000002</v>
      </c>
      <c r="K30">
        <v>2255.5479999999998</v>
      </c>
      <c r="L30">
        <v>2285.422</v>
      </c>
      <c r="M30">
        <v>2257.0880000000002</v>
      </c>
      <c r="N30">
        <v>2263.8620000000001</v>
      </c>
      <c r="O30">
        <v>2126.5320000000002</v>
      </c>
      <c r="P30">
        <v>1939.463</v>
      </c>
      <c r="Q30">
        <v>1775.8420000000001</v>
      </c>
      <c r="R30">
        <v>1670.1489999999999</v>
      </c>
      <c r="S30">
        <v>1956.068</v>
      </c>
      <c r="T30">
        <v>1988.2860000000001</v>
      </c>
      <c r="U30">
        <v>2008.8530000000001</v>
      </c>
      <c r="V30">
        <v>1934.79</v>
      </c>
      <c r="W30">
        <v>1940.335</v>
      </c>
      <c r="X30">
        <v>1828.125</v>
      </c>
      <c r="Y30">
        <v>1710.979</v>
      </c>
      <c r="Z30" s="6">
        <v>43260.809000000001</v>
      </c>
    </row>
    <row r="31" spans="1:26" ht="15" x14ac:dyDescent="0.25">
      <c r="A31" s="17">
        <v>45320</v>
      </c>
      <c r="B31">
        <v>1619.5450000000001</v>
      </c>
      <c r="C31">
        <v>1512.8979999999999</v>
      </c>
      <c r="D31">
        <v>1469.471</v>
      </c>
      <c r="E31">
        <v>1449.4280000000001</v>
      </c>
      <c r="F31">
        <v>1418.663</v>
      </c>
      <c r="G31">
        <v>1471.0239999999999</v>
      </c>
      <c r="H31">
        <v>1402.1030000000001</v>
      </c>
      <c r="I31">
        <v>1551.3019999999999</v>
      </c>
      <c r="J31">
        <v>2104.248</v>
      </c>
      <c r="K31">
        <v>2326.9479999999999</v>
      </c>
      <c r="L31">
        <v>2361.2130000000002</v>
      </c>
      <c r="M31">
        <v>2222.3009999999999</v>
      </c>
      <c r="N31">
        <v>2211.9659999999999</v>
      </c>
      <c r="O31">
        <v>2030.5440000000001</v>
      </c>
      <c r="P31">
        <v>1836.529</v>
      </c>
      <c r="Q31">
        <v>1749.28</v>
      </c>
      <c r="R31">
        <v>1603.876</v>
      </c>
      <c r="S31">
        <v>1923.77</v>
      </c>
      <c r="T31">
        <v>2010.742</v>
      </c>
      <c r="U31">
        <v>1986.8109999999999</v>
      </c>
      <c r="V31">
        <v>1945.6130000000001</v>
      </c>
      <c r="W31">
        <v>1885.799</v>
      </c>
      <c r="X31">
        <v>1829.0920000000001</v>
      </c>
      <c r="Y31">
        <v>1704.644</v>
      </c>
      <c r="Z31" s="6">
        <v>43627.81</v>
      </c>
    </row>
    <row r="32" spans="1:26" ht="15" x14ac:dyDescent="0.25">
      <c r="A32" s="17">
        <v>45321</v>
      </c>
      <c r="B32">
        <v>1612.5820000000001</v>
      </c>
      <c r="C32">
        <v>1482.3630000000001</v>
      </c>
      <c r="D32">
        <v>1433.2139999999999</v>
      </c>
      <c r="E32">
        <v>1413.5129999999999</v>
      </c>
      <c r="F32">
        <v>1454.9190000000001</v>
      </c>
      <c r="G32">
        <v>1463.1189999999999</v>
      </c>
      <c r="H32">
        <v>1412.0820000000001</v>
      </c>
      <c r="I32">
        <v>1534.3009999999999</v>
      </c>
      <c r="J32">
        <v>2087.2510000000002</v>
      </c>
      <c r="K32">
        <v>2336.527</v>
      </c>
      <c r="L32">
        <v>2359.09</v>
      </c>
      <c r="M32">
        <v>2277.076</v>
      </c>
      <c r="N32">
        <v>2337.0990000000002</v>
      </c>
      <c r="O32">
        <v>2141.3539999999998</v>
      </c>
      <c r="P32">
        <v>1931.586</v>
      </c>
      <c r="Q32">
        <v>1794.73</v>
      </c>
      <c r="R32">
        <v>1679.297</v>
      </c>
      <c r="S32">
        <v>1980.1949999999999</v>
      </c>
      <c r="T32">
        <v>2028.9880000000001</v>
      </c>
      <c r="U32">
        <v>1967.3309999999999</v>
      </c>
      <c r="V32">
        <v>1955.539</v>
      </c>
      <c r="W32">
        <v>1943.471</v>
      </c>
      <c r="X32">
        <v>1872.915</v>
      </c>
      <c r="Y32">
        <v>1741.8589999999999</v>
      </c>
      <c r="Z32" s="6">
        <v>44240.400999999983</v>
      </c>
    </row>
    <row r="33" spans="1:26" ht="15" x14ac:dyDescent="0.25">
      <c r="A33" s="17">
        <v>45322</v>
      </c>
      <c r="B33">
        <v>1645.79</v>
      </c>
      <c r="C33">
        <v>1518.634</v>
      </c>
      <c r="D33">
        <v>1435.135</v>
      </c>
      <c r="E33">
        <v>1434.0409999999999</v>
      </c>
      <c r="F33">
        <v>1441.624</v>
      </c>
      <c r="G33">
        <v>1471.2840000000001</v>
      </c>
      <c r="H33">
        <v>1458.34</v>
      </c>
      <c r="I33">
        <v>1609.77</v>
      </c>
      <c r="J33">
        <v>2303.4630000000002</v>
      </c>
      <c r="K33">
        <v>2584.944</v>
      </c>
      <c r="L33">
        <v>2568.6010000000001</v>
      </c>
      <c r="M33">
        <v>2454.748</v>
      </c>
      <c r="N33">
        <v>2497.107</v>
      </c>
      <c r="O33">
        <v>2308.0970000000002</v>
      </c>
      <c r="P33">
        <v>2068.5630000000001</v>
      </c>
      <c r="Q33">
        <v>1838.1780000000001</v>
      </c>
      <c r="R33">
        <v>1686.241</v>
      </c>
      <c r="S33">
        <v>2002.6990000000001</v>
      </c>
      <c r="T33">
        <v>2041.7059999999999</v>
      </c>
      <c r="U33">
        <v>2027.0119999999999</v>
      </c>
      <c r="V33">
        <v>2010.626</v>
      </c>
      <c r="W33">
        <v>1976.2139999999999</v>
      </c>
      <c r="X33">
        <v>1972.5060000000001</v>
      </c>
      <c r="Y33">
        <v>1838.7159999999999</v>
      </c>
      <c r="Z33" s="6">
        <v>46194.039000000004</v>
      </c>
    </row>
    <row r="34" spans="1:26" ht="15" x14ac:dyDescent="0.25">
      <c r="A34" s="17">
        <v>45323</v>
      </c>
      <c r="B34">
        <v>1658.771</v>
      </c>
      <c r="C34">
        <v>1554.0840000000001</v>
      </c>
      <c r="D34">
        <v>1487.558</v>
      </c>
      <c r="E34">
        <v>1441.45</v>
      </c>
      <c r="F34">
        <v>1476.211</v>
      </c>
      <c r="G34">
        <v>1527.9390000000001</v>
      </c>
      <c r="H34">
        <v>1475.856</v>
      </c>
      <c r="I34">
        <v>1707.4449999999999</v>
      </c>
      <c r="J34">
        <v>2423.6109999999999</v>
      </c>
      <c r="K34">
        <v>2699.9189999999999</v>
      </c>
      <c r="L34">
        <v>2679.7669999999998</v>
      </c>
      <c r="M34">
        <v>2598.491</v>
      </c>
      <c r="N34">
        <v>2506.7089999999998</v>
      </c>
      <c r="O34">
        <v>2240.1109999999999</v>
      </c>
      <c r="P34">
        <v>2029.5029999999999</v>
      </c>
      <c r="Q34">
        <v>1790.2619999999999</v>
      </c>
      <c r="R34">
        <v>1638.7049999999999</v>
      </c>
      <c r="S34">
        <v>1913.606</v>
      </c>
      <c r="T34">
        <v>1931.8910000000001</v>
      </c>
      <c r="U34">
        <v>1914.4649999999999</v>
      </c>
      <c r="V34">
        <v>1926.4190000000001</v>
      </c>
      <c r="W34">
        <v>1915.1769999999999</v>
      </c>
      <c r="X34">
        <v>1885.6079999999999</v>
      </c>
      <c r="Y34">
        <v>1818.85</v>
      </c>
      <c r="Z34" s="6">
        <v>46242.408000000003</v>
      </c>
    </row>
    <row r="35" spans="1:26" ht="15" x14ac:dyDescent="0.25">
      <c r="A35" s="17">
        <v>45324</v>
      </c>
      <c r="B35">
        <v>1688.931</v>
      </c>
      <c r="C35">
        <v>1619.5060000000001</v>
      </c>
      <c r="D35">
        <v>1541.912</v>
      </c>
      <c r="E35">
        <v>1536.104</v>
      </c>
      <c r="F35">
        <v>1552.0219999999999</v>
      </c>
      <c r="G35">
        <v>1627.578</v>
      </c>
      <c r="H35">
        <v>1527.6420000000001</v>
      </c>
      <c r="I35">
        <v>1609.08</v>
      </c>
      <c r="J35">
        <v>2278.221</v>
      </c>
      <c r="K35">
        <v>2373.9259999999999</v>
      </c>
      <c r="L35">
        <v>2244.3009999999999</v>
      </c>
      <c r="M35">
        <v>1973.6479999999999</v>
      </c>
      <c r="N35">
        <v>1498.789</v>
      </c>
      <c r="O35">
        <v>1407.7249999999999</v>
      </c>
      <c r="P35">
        <v>1300.6790000000001</v>
      </c>
      <c r="Q35">
        <v>1263.4369999999999</v>
      </c>
      <c r="R35">
        <v>1301.421</v>
      </c>
      <c r="S35">
        <v>1529.1780000000001</v>
      </c>
      <c r="T35">
        <v>1580.2370000000001</v>
      </c>
      <c r="U35">
        <v>1529.0029999999999</v>
      </c>
      <c r="V35">
        <v>1449.2829999999999</v>
      </c>
      <c r="W35">
        <v>1428.3050000000001</v>
      </c>
      <c r="X35">
        <v>1467.673</v>
      </c>
      <c r="Y35">
        <v>1475.75</v>
      </c>
      <c r="Z35" s="6">
        <v>38804.351000000002</v>
      </c>
    </row>
    <row r="36" spans="1:26" ht="15" x14ac:dyDescent="0.25">
      <c r="A36" s="17">
        <v>45325</v>
      </c>
      <c r="B36">
        <v>1430.441</v>
      </c>
      <c r="C36">
        <v>1411.91</v>
      </c>
      <c r="D36">
        <v>1389.2380000000001</v>
      </c>
      <c r="E36">
        <v>1371.665</v>
      </c>
      <c r="F36">
        <v>1367.9749999999999</v>
      </c>
      <c r="G36">
        <v>1363.5920000000001</v>
      </c>
      <c r="H36">
        <v>1118.3</v>
      </c>
      <c r="I36">
        <v>994.44</v>
      </c>
      <c r="J36">
        <v>993.005</v>
      </c>
      <c r="K36">
        <v>986.10699999999997</v>
      </c>
      <c r="L36">
        <v>969.46400000000006</v>
      </c>
      <c r="M36">
        <v>1007.769</v>
      </c>
      <c r="N36">
        <v>1055.2560000000001</v>
      </c>
      <c r="O36">
        <v>1092.6959999999999</v>
      </c>
      <c r="P36">
        <v>1094.665</v>
      </c>
      <c r="Q36">
        <v>1060.2660000000001</v>
      </c>
      <c r="R36">
        <v>1083.46</v>
      </c>
      <c r="S36">
        <v>1395.153</v>
      </c>
      <c r="T36">
        <v>1559.223</v>
      </c>
      <c r="U36">
        <v>1674.345</v>
      </c>
      <c r="V36">
        <v>1711.914</v>
      </c>
      <c r="W36">
        <v>1722.711</v>
      </c>
      <c r="X36">
        <v>1732.444</v>
      </c>
      <c r="Y36">
        <v>1651.1949999999999</v>
      </c>
      <c r="Z36" s="6">
        <v>31237.234</v>
      </c>
    </row>
    <row r="37" spans="1:26" ht="15" x14ac:dyDescent="0.25">
      <c r="A37" s="17">
        <v>45326</v>
      </c>
      <c r="B37">
        <v>1560.3440000000001</v>
      </c>
      <c r="C37">
        <v>1461.8130000000001</v>
      </c>
      <c r="D37">
        <v>1407.925</v>
      </c>
      <c r="E37">
        <v>1402.3579999999999</v>
      </c>
      <c r="F37">
        <v>1433.518</v>
      </c>
      <c r="G37">
        <v>1446.739</v>
      </c>
      <c r="H37">
        <v>1385.191</v>
      </c>
      <c r="I37">
        <v>1602.819</v>
      </c>
      <c r="J37">
        <v>2314.3470000000002</v>
      </c>
      <c r="K37">
        <v>2615.81</v>
      </c>
      <c r="L37">
        <v>2838.6039999999998</v>
      </c>
      <c r="M37">
        <v>2792.047</v>
      </c>
      <c r="N37">
        <v>2728.6619999999998</v>
      </c>
      <c r="O37">
        <v>2488.5729999999999</v>
      </c>
      <c r="P37">
        <v>2220.8879999999999</v>
      </c>
      <c r="Q37">
        <v>1950.3510000000001</v>
      </c>
      <c r="R37">
        <v>1791.675</v>
      </c>
      <c r="S37">
        <v>2089.1880000000001</v>
      </c>
      <c r="T37">
        <v>2160.5540000000001</v>
      </c>
      <c r="U37">
        <v>2111.799</v>
      </c>
      <c r="V37">
        <v>2067.7280000000001</v>
      </c>
      <c r="W37">
        <v>2065.69</v>
      </c>
      <c r="X37">
        <v>1947.6479999999999</v>
      </c>
      <c r="Y37">
        <v>1773.924</v>
      </c>
      <c r="Z37" s="6">
        <v>47658.195000000007</v>
      </c>
    </row>
    <row r="38" spans="1:26" ht="15" x14ac:dyDescent="0.25">
      <c r="A38" s="17">
        <v>45327</v>
      </c>
      <c r="B38">
        <v>1676.7909999999999</v>
      </c>
      <c r="C38">
        <v>1573.5989999999999</v>
      </c>
      <c r="D38">
        <v>1500.2529999999999</v>
      </c>
      <c r="E38">
        <v>1451.0650000000001</v>
      </c>
      <c r="F38">
        <v>1513.105</v>
      </c>
      <c r="G38">
        <v>1545.672</v>
      </c>
      <c r="H38">
        <v>1474.047</v>
      </c>
      <c r="I38">
        <v>1691.088</v>
      </c>
      <c r="J38">
        <v>2332.2040000000002</v>
      </c>
      <c r="K38">
        <v>2600.1170000000002</v>
      </c>
      <c r="L38">
        <v>2667.431</v>
      </c>
      <c r="M38">
        <v>2578.933</v>
      </c>
      <c r="N38">
        <v>2599.0700000000002</v>
      </c>
      <c r="O38">
        <v>2404.942</v>
      </c>
      <c r="P38">
        <v>2111.7840000000001</v>
      </c>
      <c r="Q38">
        <v>1863.02</v>
      </c>
      <c r="R38">
        <v>1676.4110000000001</v>
      </c>
      <c r="S38">
        <v>1992.6969999999999</v>
      </c>
      <c r="T38">
        <v>2084.4929999999999</v>
      </c>
      <c r="U38">
        <v>2024.971</v>
      </c>
      <c r="V38">
        <v>1986.5170000000001</v>
      </c>
      <c r="W38">
        <v>1981.796</v>
      </c>
      <c r="X38">
        <v>1899.7180000000001</v>
      </c>
      <c r="Y38">
        <v>1710.3610000000001</v>
      </c>
      <c r="Z38" s="6">
        <v>46940.084999999999</v>
      </c>
    </row>
    <row r="39" spans="1:26" ht="15" x14ac:dyDescent="0.25">
      <c r="A39" s="17">
        <v>45328</v>
      </c>
      <c r="B39">
        <v>1616.4839999999999</v>
      </c>
      <c r="C39">
        <v>1546.8240000000001</v>
      </c>
      <c r="D39">
        <v>1471.7660000000001</v>
      </c>
      <c r="E39">
        <v>1437.2159999999999</v>
      </c>
      <c r="F39">
        <v>1462.5350000000001</v>
      </c>
      <c r="G39">
        <v>1506.1089999999999</v>
      </c>
      <c r="H39">
        <v>1417.385</v>
      </c>
      <c r="I39">
        <v>1631.3979999999999</v>
      </c>
      <c r="J39">
        <v>2115.4949999999999</v>
      </c>
      <c r="K39">
        <v>2290.509</v>
      </c>
      <c r="L39">
        <v>2270.2440000000001</v>
      </c>
      <c r="M39">
        <v>2184.5100000000002</v>
      </c>
      <c r="N39">
        <v>2169.018</v>
      </c>
      <c r="O39">
        <v>2016.7059999999999</v>
      </c>
      <c r="P39">
        <v>1795.7660000000001</v>
      </c>
      <c r="Q39">
        <v>1577.184</v>
      </c>
      <c r="R39">
        <v>1528.6469999999999</v>
      </c>
      <c r="S39">
        <v>1841.9839999999999</v>
      </c>
      <c r="T39">
        <v>1934.78</v>
      </c>
      <c r="U39">
        <v>1905.0340000000001</v>
      </c>
      <c r="V39">
        <v>1872.56</v>
      </c>
      <c r="W39">
        <v>1856.7349999999999</v>
      </c>
      <c r="X39">
        <v>1848.876</v>
      </c>
      <c r="Y39">
        <v>1690.711</v>
      </c>
      <c r="Z39" s="6">
        <v>42988.475999999995</v>
      </c>
    </row>
    <row r="40" spans="1:26" ht="15" x14ac:dyDescent="0.25">
      <c r="A40" s="17">
        <v>45329</v>
      </c>
      <c r="B40">
        <v>1597.588</v>
      </c>
      <c r="C40">
        <v>1481.52</v>
      </c>
      <c r="D40">
        <v>1425.914</v>
      </c>
      <c r="E40">
        <v>1398.768</v>
      </c>
      <c r="F40">
        <v>1425.0170000000001</v>
      </c>
      <c r="G40">
        <v>1481.0809999999999</v>
      </c>
      <c r="H40">
        <v>1329.029</v>
      </c>
      <c r="I40">
        <v>1542.5440000000001</v>
      </c>
      <c r="J40">
        <v>2022.278</v>
      </c>
      <c r="K40">
        <v>2146.973</v>
      </c>
      <c r="L40">
        <v>2084.21</v>
      </c>
      <c r="M40">
        <v>2000.5429999999999</v>
      </c>
      <c r="N40">
        <v>2008.6849999999999</v>
      </c>
      <c r="O40">
        <v>1863.7829999999999</v>
      </c>
      <c r="P40">
        <v>1692.6849999999999</v>
      </c>
      <c r="Q40">
        <v>1548.1479999999999</v>
      </c>
      <c r="R40">
        <v>1471.547</v>
      </c>
      <c r="S40">
        <v>1737.164</v>
      </c>
      <c r="T40">
        <v>1876.248</v>
      </c>
      <c r="U40">
        <v>1845.789</v>
      </c>
      <c r="V40">
        <v>1827.2639999999999</v>
      </c>
      <c r="W40">
        <v>1824.499</v>
      </c>
      <c r="X40">
        <v>1747.9380000000001</v>
      </c>
      <c r="Y40">
        <v>1639.749</v>
      </c>
      <c r="Z40" s="6">
        <v>41018.964000000014</v>
      </c>
    </row>
    <row r="41" spans="1:26" ht="15" x14ac:dyDescent="0.25">
      <c r="A41" s="17">
        <v>45330</v>
      </c>
      <c r="B41">
        <v>1547.5730000000001</v>
      </c>
      <c r="C41">
        <v>1452.7719999999999</v>
      </c>
      <c r="D41">
        <v>1422.8789999999999</v>
      </c>
      <c r="E41">
        <v>1387.403</v>
      </c>
      <c r="F41">
        <v>1422.4380000000001</v>
      </c>
      <c r="G41">
        <v>1465.63</v>
      </c>
      <c r="H41">
        <v>1331.4839999999999</v>
      </c>
      <c r="I41">
        <v>1521.6610000000001</v>
      </c>
      <c r="J41">
        <v>1992.548</v>
      </c>
      <c r="K41">
        <v>2130.7339999999999</v>
      </c>
      <c r="L41">
        <v>2107.7820000000002</v>
      </c>
      <c r="M41">
        <v>2057.239</v>
      </c>
      <c r="N41">
        <v>2039.826</v>
      </c>
      <c r="O41">
        <v>1914.9570000000001</v>
      </c>
      <c r="P41">
        <v>1707.1320000000001</v>
      </c>
      <c r="Q41">
        <v>1529.539</v>
      </c>
      <c r="R41">
        <v>1409.56</v>
      </c>
      <c r="S41">
        <v>1652.0740000000001</v>
      </c>
      <c r="T41">
        <v>1789.7059999999999</v>
      </c>
      <c r="U41">
        <v>1739.912</v>
      </c>
      <c r="V41">
        <v>1728.115</v>
      </c>
      <c r="W41">
        <v>1741.8230000000001</v>
      </c>
      <c r="X41">
        <v>1745.547</v>
      </c>
      <c r="Y41">
        <v>1640.7239999999999</v>
      </c>
      <c r="Z41" s="6">
        <v>40479.057999999997</v>
      </c>
    </row>
    <row r="42" spans="1:26" ht="15" x14ac:dyDescent="0.25">
      <c r="A42" s="17">
        <v>45331</v>
      </c>
      <c r="B42">
        <v>1573.7639999999999</v>
      </c>
      <c r="C42">
        <v>1502.6780000000001</v>
      </c>
      <c r="D42">
        <v>1419.5309999999999</v>
      </c>
      <c r="E42">
        <v>1440.58</v>
      </c>
      <c r="F42">
        <v>1476.587</v>
      </c>
      <c r="G42">
        <v>1521.954</v>
      </c>
      <c r="H42">
        <v>1404.971</v>
      </c>
      <c r="I42">
        <v>1470.991</v>
      </c>
      <c r="J42">
        <v>1901.941</v>
      </c>
      <c r="K42">
        <v>1989.4549999999999</v>
      </c>
      <c r="L42">
        <v>1964.26</v>
      </c>
      <c r="M42">
        <v>1730.0509999999999</v>
      </c>
      <c r="N42">
        <v>1323.652</v>
      </c>
      <c r="O42">
        <v>1305.133</v>
      </c>
      <c r="P42">
        <v>1226.5219999999999</v>
      </c>
      <c r="Q42">
        <v>1164.232</v>
      </c>
      <c r="R42">
        <v>1193.001</v>
      </c>
      <c r="S42">
        <v>1392.6130000000001</v>
      </c>
      <c r="T42">
        <v>1459.741</v>
      </c>
      <c r="U42">
        <v>1409.4069999999999</v>
      </c>
      <c r="V42">
        <v>1361.193</v>
      </c>
      <c r="W42">
        <v>1386.17</v>
      </c>
      <c r="X42">
        <v>1384.95</v>
      </c>
      <c r="Y42">
        <v>1397.4380000000001</v>
      </c>
      <c r="Z42" s="6">
        <v>35400.815000000002</v>
      </c>
    </row>
    <row r="43" spans="1:26" ht="15" x14ac:dyDescent="0.25">
      <c r="A43" s="17">
        <v>45332</v>
      </c>
      <c r="B43">
        <v>1371.3040000000001</v>
      </c>
      <c r="C43">
        <v>1333.713</v>
      </c>
      <c r="D43">
        <v>1345.1890000000001</v>
      </c>
      <c r="E43">
        <v>1355.518</v>
      </c>
      <c r="F43">
        <v>1341.6969999999999</v>
      </c>
      <c r="G43">
        <v>1312.2080000000001</v>
      </c>
      <c r="H43">
        <v>1082.96</v>
      </c>
      <c r="I43">
        <v>962.83600000000001</v>
      </c>
      <c r="J43">
        <v>915.29499999999996</v>
      </c>
      <c r="K43">
        <v>911.05399999999997</v>
      </c>
      <c r="L43">
        <v>901.69500000000005</v>
      </c>
      <c r="M43">
        <v>969.65800000000002</v>
      </c>
      <c r="N43">
        <v>1015.629</v>
      </c>
      <c r="O43">
        <v>997.33399999999995</v>
      </c>
      <c r="P43">
        <v>962.72299999999996</v>
      </c>
      <c r="Q43">
        <v>912.50900000000001</v>
      </c>
      <c r="R43">
        <v>957.83100000000002</v>
      </c>
      <c r="S43">
        <v>1280.9870000000001</v>
      </c>
      <c r="T43">
        <v>1448.2380000000001</v>
      </c>
      <c r="U43">
        <v>1570.7570000000001</v>
      </c>
      <c r="V43">
        <v>1601.1479999999999</v>
      </c>
      <c r="W43">
        <v>1622.585</v>
      </c>
      <c r="X43">
        <v>1698.5060000000001</v>
      </c>
      <c r="Y43">
        <v>1631.8230000000001</v>
      </c>
      <c r="Z43" s="6">
        <v>29503.197000000004</v>
      </c>
    </row>
    <row r="44" spans="1:26" ht="15" x14ac:dyDescent="0.25">
      <c r="A44" s="17">
        <v>45333</v>
      </c>
      <c r="B44">
        <v>1472.7180000000001</v>
      </c>
      <c r="C44">
        <v>1387.133</v>
      </c>
      <c r="D44">
        <v>1362.194</v>
      </c>
      <c r="E44">
        <v>1360.884</v>
      </c>
      <c r="F44">
        <v>1395.193</v>
      </c>
      <c r="G44">
        <v>1444.03</v>
      </c>
      <c r="H44">
        <v>1305.4059999999999</v>
      </c>
      <c r="I44">
        <v>1501.1389999999999</v>
      </c>
      <c r="J44">
        <v>1968.875</v>
      </c>
      <c r="K44">
        <v>2131.998</v>
      </c>
      <c r="L44">
        <v>2170.2379999999998</v>
      </c>
      <c r="M44">
        <v>2023.6990000000001</v>
      </c>
      <c r="N44">
        <v>2078.1129999999998</v>
      </c>
      <c r="O44">
        <v>1942.508</v>
      </c>
      <c r="P44">
        <v>1769.9659999999999</v>
      </c>
      <c r="Q44">
        <v>1627.914</v>
      </c>
      <c r="R44">
        <v>1497.3989999999999</v>
      </c>
      <c r="S44">
        <v>1811.2629999999999</v>
      </c>
      <c r="T44">
        <v>1896.39</v>
      </c>
      <c r="U44">
        <v>1866.2170000000001</v>
      </c>
      <c r="V44">
        <v>1849.2049999999999</v>
      </c>
      <c r="W44">
        <v>1831.2750000000001</v>
      </c>
      <c r="X44">
        <v>1752.4690000000001</v>
      </c>
      <c r="Y44">
        <v>1614.5840000000001</v>
      </c>
      <c r="Z44" s="6">
        <v>41060.810000000005</v>
      </c>
    </row>
    <row r="45" spans="1:26" ht="15" x14ac:dyDescent="0.25">
      <c r="A45" s="17">
        <v>45334</v>
      </c>
      <c r="B45">
        <v>1506.3420000000001</v>
      </c>
      <c r="C45">
        <v>1383.92</v>
      </c>
      <c r="D45">
        <v>1345.1679999999999</v>
      </c>
      <c r="E45">
        <v>1334.328</v>
      </c>
      <c r="F45">
        <v>1371.2470000000001</v>
      </c>
      <c r="G45">
        <v>1403.2550000000001</v>
      </c>
      <c r="H45">
        <v>1264.951</v>
      </c>
      <c r="I45">
        <v>1447.749</v>
      </c>
      <c r="J45">
        <v>1909.3140000000001</v>
      </c>
      <c r="K45">
        <v>2049.098</v>
      </c>
      <c r="L45">
        <v>2042.297</v>
      </c>
      <c r="M45">
        <v>1955.4390000000001</v>
      </c>
      <c r="N45">
        <v>1986.5440000000001</v>
      </c>
      <c r="O45">
        <v>1850.279</v>
      </c>
      <c r="P45">
        <v>1716.5820000000001</v>
      </c>
      <c r="Q45">
        <v>1557.595</v>
      </c>
      <c r="R45">
        <v>1443.68</v>
      </c>
      <c r="S45">
        <v>1695.5940000000001</v>
      </c>
      <c r="T45">
        <v>1857.296</v>
      </c>
      <c r="U45">
        <v>1808.982</v>
      </c>
      <c r="V45">
        <v>1825.364</v>
      </c>
      <c r="W45">
        <v>1815.288</v>
      </c>
      <c r="X45">
        <v>1714.5350000000001</v>
      </c>
      <c r="Y45">
        <v>1628.029</v>
      </c>
      <c r="Z45" s="6">
        <v>39912.876000000004</v>
      </c>
    </row>
    <row r="46" spans="1:26" ht="15" x14ac:dyDescent="0.25">
      <c r="A46" s="17">
        <v>45335</v>
      </c>
      <c r="B46">
        <v>1539.941</v>
      </c>
      <c r="C46">
        <v>1451.777</v>
      </c>
      <c r="D46">
        <v>1339.6510000000001</v>
      </c>
      <c r="E46">
        <v>1315.14</v>
      </c>
      <c r="F46">
        <v>1333.2809999999999</v>
      </c>
      <c r="G46">
        <v>1392.6990000000001</v>
      </c>
      <c r="H46">
        <v>1220.5630000000001</v>
      </c>
      <c r="I46">
        <v>1481.9069999999999</v>
      </c>
      <c r="J46">
        <v>1904.866</v>
      </c>
      <c r="K46">
        <v>2042.317</v>
      </c>
      <c r="L46">
        <v>1984.76</v>
      </c>
      <c r="M46">
        <v>1990.164</v>
      </c>
      <c r="N46">
        <v>2078.848</v>
      </c>
      <c r="O46">
        <v>1935.5719999999999</v>
      </c>
      <c r="P46">
        <v>1698.288</v>
      </c>
      <c r="Q46">
        <v>1559.6690000000001</v>
      </c>
      <c r="R46">
        <v>1502.5029999999999</v>
      </c>
      <c r="S46">
        <v>1716.394</v>
      </c>
      <c r="T46">
        <v>1905.558</v>
      </c>
      <c r="U46">
        <v>1851.9939999999999</v>
      </c>
      <c r="V46">
        <v>1828.1489999999999</v>
      </c>
      <c r="W46">
        <v>1781.596</v>
      </c>
      <c r="X46">
        <v>1719.069</v>
      </c>
      <c r="Y46">
        <v>1585.337</v>
      </c>
      <c r="Z46" s="6">
        <v>40160.042999999998</v>
      </c>
    </row>
    <row r="47" spans="1:26" ht="15" x14ac:dyDescent="0.25">
      <c r="A47" s="17">
        <v>45336</v>
      </c>
      <c r="B47">
        <v>1461.069</v>
      </c>
      <c r="C47">
        <v>1398.1489999999999</v>
      </c>
      <c r="D47">
        <v>1353.3230000000001</v>
      </c>
      <c r="E47">
        <v>1344.81</v>
      </c>
      <c r="F47">
        <v>1333.864</v>
      </c>
      <c r="G47">
        <v>1399.0319999999999</v>
      </c>
      <c r="H47">
        <v>1246.693</v>
      </c>
      <c r="I47">
        <v>1445.625</v>
      </c>
      <c r="J47">
        <v>1884.825</v>
      </c>
      <c r="K47">
        <v>2026.758</v>
      </c>
      <c r="L47">
        <v>2006.223</v>
      </c>
      <c r="M47">
        <v>1978.4570000000001</v>
      </c>
      <c r="N47">
        <v>1995.7660000000001</v>
      </c>
      <c r="O47">
        <v>1824.674</v>
      </c>
      <c r="P47">
        <v>1710.5160000000001</v>
      </c>
      <c r="Q47">
        <v>1595.4159999999999</v>
      </c>
      <c r="R47">
        <v>1494.681</v>
      </c>
      <c r="S47">
        <v>1776.165</v>
      </c>
      <c r="T47">
        <v>1935.86</v>
      </c>
      <c r="U47">
        <v>1905.3889999999999</v>
      </c>
      <c r="V47">
        <v>1839.296</v>
      </c>
      <c r="W47">
        <v>1795.337</v>
      </c>
      <c r="X47">
        <v>1743.4780000000001</v>
      </c>
      <c r="Y47">
        <v>1633.6379999999999</v>
      </c>
      <c r="Z47" s="6">
        <v>40129.044000000002</v>
      </c>
    </row>
    <row r="48" spans="1:26" ht="15" x14ac:dyDescent="0.25">
      <c r="A48" s="17">
        <v>45337</v>
      </c>
      <c r="B48">
        <v>1492.394</v>
      </c>
      <c r="C48">
        <v>1404.654</v>
      </c>
      <c r="D48">
        <v>1339.9490000000001</v>
      </c>
      <c r="E48">
        <v>1328.155</v>
      </c>
      <c r="F48">
        <v>1388.5350000000001</v>
      </c>
      <c r="G48">
        <v>1431.49</v>
      </c>
      <c r="H48">
        <v>1258.5250000000001</v>
      </c>
      <c r="I48">
        <v>1484.414</v>
      </c>
      <c r="J48">
        <v>1973.086</v>
      </c>
      <c r="K48">
        <v>2107.9850000000001</v>
      </c>
      <c r="L48">
        <v>2114.2240000000002</v>
      </c>
      <c r="M48">
        <v>2078.1390000000001</v>
      </c>
      <c r="N48">
        <v>2100.9780000000001</v>
      </c>
      <c r="O48">
        <v>1998.0730000000001</v>
      </c>
      <c r="P48">
        <v>1785.5889999999999</v>
      </c>
      <c r="Q48">
        <v>1565.338</v>
      </c>
      <c r="R48">
        <v>1480.8050000000001</v>
      </c>
      <c r="S48">
        <v>1680.0909999999999</v>
      </c>
      <c r="T48">
        <v>1831.0450000000001</v>
      </c>
      <c r="U48">
        <v>1826.2149999999999</v>
      </c>
      <c r="V48">
        <v>1796.1410000000001</v>
      </c>
      <c r="W48">
        <v>1760.136</v>
      </c>
      <c r="X48">
        <v>1746.6590000000001</v>
      </c>
      <c r="Y48">
        <v>1661.6849999999999</v>
      </c>
      <c r="Z48" s="6">
        <v>40634.304999999993</v>
      </c>
    </row>
    <row r="49" spans="1:26" ht="15" x14ac:dyDescent="0.25">
      <c r="A49" s="17">
        <v>45338</v>
      </c>
      <c r="B49">
        <v>1592.039</v>
      </c>
      <c r="C49">
        <v>1545.873</v>
      </c>
      <c r="D49">
        <v>1433.8050000000001</v>
      </c>
      <c r="E49">
        <v>1419.796</v>
      </c>
      <c r="F49">
        <v>1458.153</v>
      </c>
      <c r="G49">
        <v>1496.952</v>
      </c>
      <c r="H49">
        <v>1323.5630000000001</v>
      </c>
      <c r="I49">
        <v>1451.921</v>
      </c>
      <c r="J49">
        <v>1911.481</v>
      </c>
      <c r="K49">
        <v>2029.5340000000001</v>
      </c>
      <c r="L49">
        <v>2062.6460000000002</v>
      </c>
      <c r="M49">
        <v>1810.0129999999999</v>
      </c>
      <c r="N49">
        <v>1404.2750000000001</v>
      </c>
      <c r="O49">
        <v>1360.395</v>
      </c>
      <c r="P49">
        <v>1250.1669999999999</v>
      </c>
      <c r="Q49">
        <v>1228.924</v>
      </c>
      <c r="R49">
        <v>1259.52</v>
      </c>
      <c r="S49">
        <v>1424.8610000000001</v>
      </c>
      <c r="T49">
        <v>1502.7729999999999</v>
      </c>
      <c r="U49">
        <v>1418.923</v>
      </c>
      <c r="V49">
        <v>1400.434</v>
      </c>
      <c r="W49">
        <v>1392.0830000000001</v>
      </c>
      <c r="X49">
        <v>1395.953</v>
      </c>
      <c r="Y49">
        <v>1382.816</v>
      </c>
      <c r="Z49" s="6">
        <v>35956.9</v>
      </c>
    </row>
    <row r="50" spans="1:26" ht="15" x14ac:dyDescent="0.25">
      <c r="A50" s="17">
        <v>45339</v>
      </c>
      <c r="B50">
        <v>1388.98</v>
      </c>
      <c r="C50">
        <v>1372.383</v>
      </c>
      <c r="D50">
        <v>1346.5650000000001</v>
      </c>
      <c r="E50">
        <v>1316.162</v>
      </c>
      <c r="F50">
        <v>1310.2339999999999</v>
      </c>
      <c r="G50">
        <v>1282.3530000000001</v>
      </c>
      <c r="H50">
        <v>983.09100000000001</v>
      </c>
      <c r="I50">
        <v>911.65200000000004</v>
      </c>
      <c r="J50">
        <v>888.18600000000004</v>
      </c>
      <c r="K50">
        <v>895.84299999999996</v>
      </c>
      <c r="L50">
        <v>910.95</v>
      </c>
      <c r="M50">
        <v>927.06200000000001</v>
      </c>
      <c r="N50">
        <v>1018.24</v>
      </c>
      <c r="O50">
        <v>1016.614</v>
      </c>
      <c r="P50">
        <v>1016.832</v>
      </c>
      <c r="Q50">
        <v>977.82399999999996</v>
      </c>
      <c r="R50">
        <v>1005.433</v>
      </c>
      <c r="S50">
        <v>1221.7370000000001</v>
      </c>
      <c r="T50">
        <v>1429.771</v>
      </c>
      <c r="U50">
        <v>1550.991</v>
      </c>
      <c r="V50">
        <v>1581.49</v>
      </c>
      <c r="W50">
        <v>1625.2950000000001</v>
      </c>
      <c r="X50">
        <v>1634.3810000000001</v>
      </c>
      <c r="Y50">
        <v>1609.7429999999999</v>
      </c>
      <c r="Z50" s="6">
        <v>29221.812000000009</v>
      </c>
    </row>
    <row r="51" spans="1:26" ht="15" x14ac:dyDescent="0.25">
      <c r="A51" s="17">
        <v>45340</v>
      </c>
      <c r="B51">
        <v>1443.0509999999999</v>
      </c>
      <c r="C51">
        <v>1352.8869999999999</v>
      </c>
      <c r="D51">
        <v>1328.5730000000001</v>
      </c>
      <c r="E51">
        <v>1317.7629999999999</v>
      </c>
      <c r="F51">
        <v>1343.7170000000001</v>
      </c>
      <c r="G51">
        <v>1374.0889999999999</v>
      </c>
      <c r="H51">
        <v>1230.18</v>
      </c>
      <c r="I51">
        <v>1473.6089999999999</v>
      </c>
      <c r="J51">
        <v>1875.799</v>
      </c>
      <c r="K51">
        <v>2059.5450000000001</v>
      </c>
      <c r="L51">
        <v>2088.9340000000002</v>
      </c>
      <c r="M51">
        <v>2030.402</v>
      </c>
      <c r="N51">
        <v>2061.0349999999999</v>
      </c>
      <c r="O51">
        <v>1930.271</v>
      </c>
      <c r="P51">
        <v>1798.5250000000001</v>
      </c>
      <c r="Q51">
        <v>1687.146</v>
      </c>
      <c r="R51">
        <v>1504.403</v>
      </c>
      <c r="S51">
        <v>1719.797</v>
      </c>
      <c r="T51">
        <v>1860.056</v>
      </c>
      <c r="U51">
        <v>1877.934</v>
      </c>
      <c r="V51">
        <v>1844.402</v>
      </c>
      <c r="W51">
        <v>1835.402</v>
      </c>
      <c r="X51">
        <v>1830.2360000000001</v>
      </c>
      <c r="Y51">
        <v>1690.905</v>
      </c>
      <c r="Z51" s="6">
        <v>40558.661</v>
      </c>
    </row>
    <row r="52" spans="1:26" ht="15" x14ac:dyDescent="0.25">
      <c r="A52" s="17">
        <v>45341</v>
      </c>
      <c r="B52">
        <v>1582.49</v>
      </c>
      <c r="C52">
        <v>1454.319</v>
      </c>
      <c r="D52">
        <v>1368.5630000000001</v>
      </c>
      <c r="E52">
        <v>1364.866</v>
      </c>
      <c r="F52">
        <v>1410.731</v>
      </c>
      <c r="G52">
        <v>1438.5809999999999</v>
      </c>
      <c r="H52">
        <v>1294.703</v>
      </c>
      <c r="I52">
        <v>1500.3389999999999</v>
      </c>
      <c r="J52">
        <v>1967.4</v>
      </c>
      <c r="K52">
        <v>2107.7069999999999</v>
      </c>
      <c r="L52">
        <v>2085.6080000000002</v>
      </c>
      <c r="M52">
        <v>2093.8870000000002</v>
      </c>
      <c r="N52">
        <v>2036.355</v>
      </c>
      <c r="O52">
        <v>1847.2460000000001</v>
      </c>
      <c r="P52">
        <v>1740.15</v>
      </c>
      <c r="Q52">
        <v>1607.059</v>
      </c>
      <c r="R52">
        <v>1475.8869999999999</v>
      </c>
      <c r="S52">
        <v>1708.0219999999999</v>
      </c>
      <c r="T52">
        <v>1897.94</v>
      </c>
      <c r="U52">
        <v>1899.798</v>
      </c>
      <c r="V52">
        <v>1828.566</v>
      </c>
      <c r="W52">
        <v>1807.3779999999999</v>
      </c>
      <c r="X52">
        <v>1789.866</v>
      </c>
      <c r="Y52">
        <v>1627.8050000000001</v>
      </c>
      <c r="Z52" s="6">
        <v>40935.265999999996</v>
      </c>
    </row>
    <row r="53" spans="1:26" ht="15" x14ac:dyDescent="0.25">
      <c r="A53" s="17">
        <v>45342</v>
      </c>
      <c r="B53">
        <v>1509.5150000000001</v>
      </c>
      <c r="C53">
        <v>1401.7639999999999</v>
      </c>
      <c r="D53">
        <v>1349.616</v>
      </c>
      <c r="E53">
        <v>1336.912</v>
      </c>
      <c r="F53">
        <v>1388.9010000000001</v>
      </c>
      <c r="G53">
        <v>1415.336</v>
      </c>
      <c r="H53">
        <v>1254.498</v>
      </c>
      <c r="I53">
        <v>1488.3230000000001</v>
      </c>
      <c r="J53">
        <v>1922.675</v>
      </c>
      <c r="K53">
        <v>2097.8969999999999</v>
      </c>
      <c r="L53">
        <v>2013.5150000000001</v>
      </c>
      <c r="M53">
        <v>2026.0360000000001</v>
      </c>
      <c r="N53">
        <v>2043.7729999999999</v>
      </c>
      <c r="O53">
        <v>1962.105</v>
      </c>
      <c r="P53">
        <v>1816.347</v>
      </c>
      <c r="Q53">
        <v>1623.413</v>
      </c>
      <c r="R53">
        <v>1543.905</v>
      </c>
      <c r="S53">
        <v>1717.26</v>
      </c>
      <c r="T53">
        <v>1943.9690000000001</v>
      </c>
      <c r="U53">
        <v>1867.5909999999999</v>
      </c>
      <c r="V53">
        <v>1852.277</v>
      </c>
      <c r="W53">
        <v>1832.491</v>
      </c>
      <c r="X53">
        <v>1788.05</v>
      </c>
      <c r="Y53">
        <v>1637.626</v>
      </c>
      <c r="Z53" s="6">
        <v>40833.794999999998</v>
      </c>
    </row>
    <row r="54" spans="1:26" ht="15" x14ac:dyDescent="0.25">
      <c r="A54" s="17">
        <v>45343</v>
      </c>
      <c r="B54">
        <v>1541.807</v>
      </c>
      <c r="C54">
        <v>1443.403</v>
      </c>
      <c r="D54">
        <v>1382.107</v>
      </c>
      <c r="E54">
        <v>1364.0039999999999</v>
      </c>
      <c r="F54">
        <v>1424.8789999999999</v>
      </c>
      <c r="G54">
        <v>1451.7439999999999</v>
      </c>
      <c r="H54">
        <v>1293.527</v>
      </c>
      <c r="I54">
        <v>1507.9939999999999</v>
      </c>
      <c r="J54">
        <v>1958.0409999999999</v>
      </c>
      <c r="K54">
        <v>2072.4</v>
      </c>
      <c r="L54">
        <v>2016.5250000000001</v>
      </c>
      <c r="M54">
        <v>1971.37</v>
      </c>
      <c r="N54">
        <v>2003.03</v>
      </c>
      <c r="O54">
        <v>1874.6769999999999</v>
      </c>
      <c r="P54">
        <v>1725.367</v>
      </c>
      <c r="Q54">
        <v>1560.0450000000001</v>
      </c>
      <c r="R54">
        <v>1421.0920000000001</v>
      </c>
      <c r="S54">
        <v>1634.049</v>
      </c>
      <c r="T54">
        <v>1850.4770000000001</v>
      </c>
      <c r="U54">
        <v>1812.348</v>
      </c>
      <c r="V54">
        <v>1766.087</v>
      </c>
      <c r="W54">
        <v>1789.691</v>
      </c>
      <c r="X54">
        <v>1744.9069999999999</v>
      </c>
      <c r="Y54">
        <v>1611.0409999999999</v>
      </c>
      <c r="Z54" s="6">
        <v>40220.611999999994</v>
      </c>
    </row>
    <row r="55" spans="1:26" ht="15" x14ac:dyDescent="0.25">
      <c r="A55" s="17">
        <v>45344</v>
      </c>
      <c r="B55">
        <v>1527.6980000000001</v>
      </c>
      <c r="C55">
        <v>1423.827</v>
      </c>
      <c r="D55">
        <v>1378.1590000000001</v>
      </c>
      <c r="E55">
        <v>1364.133</v>
      </c>
      <c r="F55">
        <v>1428.7529999999999</v>
      </c>
      <c r="G55">
        <v>1467.4880000000001</v>
      </c>
      <c r="H55">
        <v>1247.479</v>
      </c>
      <c r="I55">
        <v>1485.0940000000001</v>
      </c>
      <c r="J55">
        <v>1904.306</v>
      </c>
      <c r="K55">
        <v>1992.7190000000001</v>
      </c>
      <c r="L55">
        <v>1997.9590000000001</v>
      </c>
      <c r="M55">
        <v>2026.4690000000001</v>
      </c>
      <c r="N55">
        <v>2027.0129999999999</v>
      </c>
      <c r="O55">
        <v>1852.867</v>
      </c>
      <c r="P55">
        <v>1701.577</v>
      </c>
      <c r="Q55">
        <v>1546.289</v>
      </c>
      <c r="R55">
        <v>1416.204</v>
      </c>
      <c r="S55">
        <v>1613.71</v>
      </c>
      <c r="T55">
        <v>1831.673</v>
      </c>
      <c r="U55">
        <v>1807.7260000000001</v>
      </c>
      <c r="V55">
        <v>1713.309</v>
      </c>
      <c r="W55">
        <v>1700.921</v>
      </c>
      <c r="X55">
        <v>1712.0840000000001</v>
      </c>
      <c r="Y55">
        <v>1640.6769999999999</v>
      </c>
      <c r="Z55" s="6">
        <v>39808.134000000005</v>
      </c>
    </row>
    <row r="56" spans="1:26" ht="15" x14ac:dyDescent="0.25">
      <c r="A56" s="17">
        <v>45345</v>
      </c>
      <c r="B56">
        <v>1549.0440000000001</v>
      </c>
      <c r="C56">
        <v>1462.269</v>
      </c>
      <c r="D56">
        <v>1385.001</v>
      </c>
      <c r="E56">
        <v>1358.5530000000001</v>
      </c>
      <c r="F56">
        <v>1426.9449999999999</v>
      </c>
      <c r="G56">
        <v>1452.787</v>
      </c>
      <c r="H56">
        <v>1255.8499999999999</v>
      </c>
      <c r="I56">
        <v>1390.547</v>
      </c>
      <c r="J56">
        <v>1853.8389999999999</v>
      </c>
      <c r="K56">
        <v>1929.338</v>
      </c>
      <c r="L56">
        <v>1899.9780000000001</v>
      </c>
      <c r="M56">
        <v>1754.989</v>
      </c>
      <c r="N56">
        <v>1354.694</v>
      </c>
      <c r="O56">
        <v>1304.252</v>
      </c>
      <c r="P56">
        <v>1197.402</v>
      </c>
      <c r="Q56">
        <v>1183.1610000000001</v>
      </c>
      <c r="R56">
        <v>1212.8030000000001</v>
      </c>
      <c r="S56">
        <v>1349.721</v>
      </c>
      <c r="T56">
        <v>1487.8240000000001</v>
      </c>
      <c r="U56">
        <v>1419.2339999999999</v>
      </c>
      <c r="V56">
        <v>1361.8610000000001</v>
      </c>
      <c r="W56">
        <v>1342.213</v>
      </c>
      <c r="X56">
        <v>1351.0309999999999</v>
      </c>
      <c r="Y56">
        <v>1328.99</v>
      </c>
      <c r="Z56" s="6">
        <v>34612.326000000008</v>
      </c>
    </row>
    <row r="57" spans="1:26" ht="15" x14ac:dyDescent="0.25">
      <c r="A57" s="17">
        <v>45346</v>
      </c>
      <c r="B57">
        <v>1305.5360000000001</v>
      </c>
      <c r="C57">
        <v>1307.703</v>
      </c>
      <c r="D57">
        <v>1261.4490000000001</v>
      </c>
      <c r="E57">
        <v>1234.944</v>
      </c>
      <c r="F57">
        <v>1232.3309999999999</v>
      </c>
      <c r="G57">
        <v>1217.5309999999999</v>
      </c>
      <c r="H57">
        <v>928.01400000000001</v>
      </c>
      <c r="I57">
        <v>899.01900000000001</v>
      </c>
      <c r="J57">
        <v>889.76400000000001</v>
      </c>
      <c r="K57">
        <v>905.79600000000005</v>
      </c>
      <c r="L57">
        <v>892.71799999999996</v>
      </c>
      <c r="M57">
        <v>909.40200000000004</v>
      </c>
      <c r="N57">
        <v>1019.283</v>
      </c>
      <c r="O57">
        <v>967.596</v>
      </c>
      <c r="P57">
        <v>959.86800000000005</v>
      </c>
      <c r="Q57">
        <v>933.19399999999996</v>
      </c>
      <c r="R57">
        <v>964.76</v>
      </c>
      <c r="S57">
        <v>1164.404</v>
      </c>
      <c r="T57">
        <v>1412.7550000000001</v>
      </c>
      <c r="U57">
        <v>1517.2829999999999</v>
      </c>
      <c r="V57">
        <v>1593.0889999999999</v>
      </c>
      <c r="W57">
        <v>1573.797</v>
      </c>
      <c r="X57">
        <v>1582.1410000000001</v>
      </c>
      <c r="Y57">
        <v>1547.5150000000001</v>
      </c>
      <c r="Z57" s="6">
        <v>28219.891999999996</v>
      </c>
    </row>
    <row r="58" spans="1:26" ht="15" x14ac:dyDescent="0.25">
      <c r="A58" s="17">
        <v>45347</v>
      </c>
      <c r="B58">
        <v>1410.3710000000001</v>
      </c>
      <c r="C58">
        <v>1353.2449999999999</v>
      </c>
      <c r="D58">
        <v>1289.4000000000001</v>
      </c>
      <c r="E58">
        <v>1297.232</v>
      </c>
      <c r="F58">
        <v>1327.673</v>
      </c>
      <c r="G58">
        <v>1357.614</v>
      </c>
      <c r="H58">
        <v>1163.9469999999999</v>
      </c>
      <c r="I58">
        <v>1401.7280000000001</v>
      </c>
      <c r="J58">
        <v>1837.3409999999999</v>
      </c>
      <c r="K58">
        <v>1924.704</v>
      </c>
      <c r="L58">
        <v>1965.171</v>
      </c>
      <c r="M58">
        <v>1955.76</v>
      </c>
      <c r="N58">
        <v>1956.402</v>
      </c>
      <c r="O58">
        <v>1934.96</v>
      </c>
      <c r="P58">
        <v>1784.404</v>
      </c>
      <c r="Q58">
        <v>1547.905</v>
      </c>
      <c r="R58">
        <v>1419.1089999999999</v>
      </c>
      <c r="S58">
        <v>1661.0809999999999</v>
      </c>
      <c r="T58">
        <v>1853.1310000000001</v>
      </c>
      <c r="U58">
        <v>1833.99</v>
      </c>
      <c r="V58">
        <v>1782.3520000000001</v>
      </c>
      <c r="W58">
        <v>1770.2940000000001</v>
      </c>
      <c r="X58">
        <v>1728.5509999999999</v>
      </c>
      <c r="Y58">
        <v>1620.837</v>
      </c>
      <c r="Z58" s="6">
        <v>39177.201999999997</v>
      </c>
    </row>
    <row r="59" spans="1:26" ht="15" x14ac:dyDescent="0.25">
      <c r="A59" s="17">
        <v>45348</v>
      </c>
      <c r="B59">
        <v>1516.634</v>
      </c>
      <c r="C59">
        <v>1394.87</v>
      </c>
      <c r="D59">
        <v>1322.172</v>
      </c>
      <c r="E59">
        <v>1324.84</v>
      </c>
      <c r="F59">
        <v>1375.229</v>
      </c>
      <c r="G59">
        <v>1385.2329999999999</v>
      </c>
      <c r="H59">
        <v>1176.5219999999999</v>
      </c>
      <c r="I59">
        <v>1437.16</v>
      </c>
      <c r="J59">
        <v>1921.1310000000001</v>
      </c>
      <c r="K59">
        <v>2030.153</v>
      </c>
      <c r="L59">
        <v>2045.7090000000001</v>
      </c>
      <c r="M59">
        <v>1963.482</v>
      </c>
      <c r="N59">
        <v>1965.24</v>
      </c>
      <c r="O59">
        <v>1886.83</v>
      </c>
      <c r="P59">
        <v>1711.6310000000001</v>
      </c>
      <c r="Q59">
        <v>1560.2639999999999</v>
      </c>
      <c r="R59">
        <v>1481.912</v>
      </c>
      <c r="S59">
        <v>1676.114</v>
      </c>
      <c r="T59">
        <v>1908.7719999999999</v>
      </c>
      <c r="U59">
        <v>1808.5060000000001</v>
      </c>
      <c r="V59">
        <v>1772.894</v>
      </c>
      <c r="W59">
        <v>1756.4659999999999</v>
      </c>
      <c r="X59">
        <v>1707.7329999999999</v>
      </c>
      <c r="Y59">
        <v>1572.7139999999999</v>
      </c>
      <c r="Z59" s="6">
        <v>39702.211000000003</v>
      </c>
    </row>
    <row r="60" spans="1:26" ht="15" x14ac:dyDescent="0.25">
      <c r="A60" s="17">
        <v>45349</v>
      </c>
      <c r="B60">
        <v>1461.9459999999999</v>
      </c>
      <c r="C60">
        <v>1364.5809999999999</v>
      </c>
      <c r="D60">
        <v>1322.2729999999999</v>
      </c>
      <c r="E60">
        <v>1293.442</v>
      </c>
      <c r="F60">
        <v>1349.117</v>
      </c>
      <c r="G60">
        <v>1320.4780000000001</v>
      </c>
      <c r="H60">
        <v>1164.54</v>
      </c>
      <c r="I60">
        <v>1267.703</v>
      </c>
      <c r="J60">
        <v>1387.963</v>
      </c>
      <c r="K60">
        <v>1418.9839999999999</v>
      </c>
      <c r="L60">
        <v>1345.405</v>
      </c>
      <c r="M60">
        <v>1319.77</v>
      </c>
      <c r="N60">
        <v>1296.2380000000001</v>
      </c>
      <c r="O60">
        <v>1250.06</v>
      </c>
      <c r="P60">
        <v>1198.6690000000001</v>
      </c>
      <c r="Q60">
        <v>1188.1959999999999</v>
      </c>
      <c r="R60">
        <v>1220.5409999999999</v>
      </c>
      <c r="S60">
        <v>1475.2370000000001</v>
      </c>
      <c r="T60">
        <v>1719.9280000000001</v>
      </c>
      <c r="U60">
        <v>1717.2619999999999</v>
      </c>
      <c r="V60">
        <v>1701.848</v>
      </c>
      <c r="W60">
        <v>1697.8150000000001</v>
      </c>
      <c r="X60">
        <v>1665.001</v>
      </c>
      <c r="Y60">
        <v>1624.1569999999999</v>
      </c>
      <c r="Z60" s="6">
        <v>33771.154000000002</v>
      </c>
    </row>
    <row r="61" spans="1:26" ht="15" x14ac:dyDescent="0.25">
      <c r="A61" s="17">
        <v>45350</v>
      </c>
      <c r="B61">
        <v>1517.519</v>
      </c>
      <c r="C61">
        <v>1377.4490000000001</v>
      </c>
      <c r="D61">
        <v>1331.4259999999999</v>
      </c>
      <c r="E61">
        <v>1332.38</v>
      </c>
      <c r="F61">
        <v>1381.874</v>
      </c>
      <c r="G61">
        <v>1376.624</v>
      </c>
      <c r="H61">
        <v>1160.4590000000001</v>
      </c>
      <c r="I61">
        <v>1424.386</v>
      </c>
      <c r="J61">
        <v>1887.8050000000001</v>
      </c>
      <c r="K61">
        <v>2006.194</v>
      </c>
      <c r="L61">
        <v>1958.6759999999999</v>
      </c>
      <c r="M61">
        <v>1949.9480000000001</v>
      </c>
      <c r="N61">
        <v>1962.441</v>
      </c>
      <c r="O61">
        <v>1884.8230000000001</v>
      </c>
      <c r="P61">
        <v>1695.58</v>
      </c>
      <c r="Q61">
        <v>1523.8040000000001</v>
      </c>
      <c r="R61">
        <v>1414.489</v>
      </c>
      <c r="S61">
        <v>1573.268</v>
      </c>
      <c r="T61">
        <v>1839.14</v>
      </c>
      <c r="U61">
        <v>1814.03</v>
      </c>
      <c r="V61">
        <v>1789.8009999999999</v>
      </c>
      <c r="W61">
        <v>1753.7929999999999</v>
      </c>
      <c r="X61">
        <v>1715.096</v>
      </c>
      <c r="Y61">
        <v>1576.328</v>
      </c>
      <c r="Z61" s="6">
        <v>39247.332999999999</v>
      </c>
    </row>
    <row r="62" spans="1:26" ht="15" x14ac:dyDescent="0.25">
      <c r="A62" s="17">
        <v>45351</v>
      </c>
      <c r="B62">
        <v>1489.4670000000001</v>
      </c>
      <c r="C62">
        <v>1388.768</v>
      </c>
      <c r="D62">
        <v>1353.329</v>
      </c>
      <c r="E62">
        <v>1327.876</v>
      </c>
      <c r="F62">
        <v>1366.7280000000001</v>
      </c>
      <c r="G62">
        <v>1373.0530000000001</v>
      </c>
      <c r="H62">
        <v>1167.2739999999999</v>
      </c>
      <c r="I62">
        <v>1430.6220000000001</v>
      </c>
      <c r="J62">
        <v>1878.663</v>
      </c>
      <c r="K62">
        <v>2016.7570000000001</v>
      </c>
      <c r="L62">
        <v>1995.6220000000001</v>
      </c>
      <c r="M62">
        <v>2006.277</v>
      </c>
      <c r="N62">
        <v>2021.972</v>
      </c>
      <c r="O62">
        <v>1902.4459999999999</v>
      </c>
      <c r="P62">
        <v>1716.694</v>
      </c>
      <c r="Q62">
        <v>1567.48</v>
      </c>
      <c r="R62">
        <v>1387.886</v>
      </c>
      <c r="S62">
        <v>1489.95</v>
      </c>
      <c r="T62">
        <v>1715.8209999999999</v>
      </c>
      <c r="U62">
        <v>1752.617</v>
      </c>
      <c r="V62">
        <v>1716.1369999999999</v>
      </c>
      <c r="W62">
        <v>1696.1369999999999</v>
      </c>
      <c r="X62">
        <v>1672.6469999999999</v>
      </c>
      <c r="Y62">
        <v>1570.4559999999999</v>
      </c>
      <c r="Z62" s="6">
        <v>39004.678999999996</v>
      </c>
    </row>
    <row r="63" spans="1:26" ht="15" x14ac:dyDescent="0.25">
      <c r="A63" s="17">
        <v>45352</v>
      </c>
      <c r="B63">
        <v>1532.7629999999999</v>
      </c>
      <c r="C63">
        <v>1467.1790000000001</v>
      </c>
      <c r="D63">
        <v>1362.0550000000001</v>
      </c>
      <c r="E63">
        <v>1355.6289999999999</v>
      </c>
      <c r="F63">
        <v>1421.21</v>
      </c>
      <c r="G63">
        <v>1390.473</v>
      </c>
      <c r="H63">
        <v>1165.721</v>
      </c>
      <c r="I63">
        <v>1369.2239999999999</v>
      </c>
      <c r="J63">
        <v>1751.616</v>
      </c>
      <c r="K63">
        <v>1811.5840000000001</v>
      </c>
      <c r="L63">
        <v>1832.26</v>
      </c>
      <c r="M63">
        <v>1705.7370000000001</v>
      </c>
      <c r="N63">
        <v>1325.4159999999999</v>
      </c>
      <c r="O63">
        <v>1285.559</v>
      </c>
      <c r="P63">
        <v>1187.548</v>
      </c>
      <c r="Q63">
        <v>1149.9069999999999</v>
      </c>
      <c r="R63">
        <v>1187.7190000000001</v>
      </c>
      <c r="S63">
        <v>1302.828</v>
      </c>
      <c r="T63">
        <v>1427.4649999999999</v>
      </c>
      <c r="U63">
        <v>1399.8340000000001</v>
      </c>
      <c r="V63">
        <v>1327.835</v>
      </c>
      <c r="W63">
        <v>1301.134</v>
      </c>
      <c r="X63">
        <v>1332.2190000000001</v>
      </c>
      <c r="Y63">
        <v>1367.576</v>
      </c>
      <c r="Z63" s="6">
        <v>33760.491000000002</v>
      </c>
    </row>
    <row r="64" spans="1:26" ht="15" x14ac:dyDescent="0.25">
      <c r="A64" s="17">
        <v>45353</v>
      </c>
      <c r="B64">
        <v>1325.5730000000001</v>
      </c>
      <c r="C64">
        <v>1297.624</v>
      </c>
      <c r="D64">
        <v>1304.8040000000001</v>
      </c>
      <c r="E64">
        <v>1279.2070000000001</v>
      </c>
      <c r="F64">
        <v>1267.2760000000001</v>
      </c>
      <c r="G64">
        <v>1216.752</v>
      </c>
      <c r="H64">
        <v>902.98900000000003</v>
      </c>
      <c r="I64">
        <v>866.43899999999996</v>
      </c>
      <c r="J64">
        <v>869.29499999999996</v>
      </c>
      <c r="K64">
        <v>845.62699999999995</v>
      </c>
      <c r="L64">
        <v>864.976</v>
      </c>
      <c r="M64">
        <v>909.75699999999995</v>
      </c>
      <c r="N64">
        <v>1013.451</v>
      </c>
      <c r="O64">
        <v>982.14599999999996</v>
      </c>
      <c r="P64">
        <v>959.03499999999997</v>
      </c>
      <c r="Q64">
        <v>929.05700000000002</v>
      </c>
      <c r="R64">
        <v>984.76400000000001</v>
      </c>
      <c r="S64">
        <v>1150.085</v>
      </c>
      <c r="T64">
        <v>1404.576</v>
      </c>
      <c r="U64">
        <v>1555.961</v>
      </c>
      <c r="V64">
        <v>1575.6669999999999</v>
      </c>
      <c r="W64">
        <v>1568.7349999999999</v>
      </c>
      <c r="X64">
        <v>1599.55</v>
      </c>
      <c r="Y64">
        <v>1535.0260000000001</v>
      </c>
      <c r="Z64" s="6">
        <v>28208.372000000003</v>
      </c>
    </row>
    <row r="65" spans="1:26" ht="15" x14ac:dyDescent="0.25">
      <c r="A65" s="17">
        <v>45354</v>
      </c>
      <c r="B65">
        <v>1367.7</v>
      </c>
      <c r="C65">
        <v>1269.981</v>
      </c>
      <c r="D65">
        <v>1240.0329999999999</v>
      </c>
      <c r="E65">
        <v>1230.518</v>
      </c>
      <c r="F65">
        <v>1325.396</v>
      </c>
      <c r="G65">
        <v>1302.05</v>
      </c>
      <c r="H65">
        <v>1087.558</v>
      </c>
      <c r="I65">
        <v>1365.0029999999999</v>
      </c>
      <c r="J65">
        <v>1825.885</v>
      </c>
      <c r="K65">
        <v>1938.5630000000001</v>
      </c>
      <c r="L65">
        <v>2004.807</v>
      </c>
      <c r="M65">
        <v>1956.9469999999999</v>
      </c>
      <c r="N65">
        <v>1931.96</v>
      </c>
      <c r="O65">
        <v>1908.8050000000001</v>
      </c>
      <c r="P65">
        <v>1826.2360000000001</v>
      </c>
      <c r="Q65">
        <v>1679.4010000000001</v>
      </c>
      <c r="R65">
        <v>1518.817</v>
      </c>
      <c r="S65">
        <v>1692.836</v>
      </c>
      <c r="T65">
        <v>1879.0170000000001</v>
      </c>
      <c r="U65">
        <v>1851.2470000000001</v>
      </c>
      <c r="V65">
        <v>1796.3979999999999</v>
      </c>
      <c r="W65">
        <v>1768.8</v>
      </c>
      <c r="X65">
        <v>1704.029</v>
      </c>
      <c r="Y65">
        <v>1608.287</v>
      </c>
      <c r="Z65" s="6">
        <v>39080.274000000005</v>
      </c>
    </row>
    <row r="66" spans="1:26" ht="15" x14ac:dyDescent="0.25">
      <c r="A66" s="17">
        <v>45355</v>
      </c>
      <c r="B66">
        <v>1524.059</v>
      </c>
      <c r="C66">
        <v>1386.454</v>
      </c>
      <c r="D66">
        <v>1307.27</v>
      </c>
      <c r="E66">
        <v>1297.8869999999999</v>
      </c>
      <c r="F66">
        <v>1328.569</v>
      </c>
      <c r="G66">
        <v>1311.723</v>
      </c>
      <c r="H66">
        <v>1128.1420000000001</v>
      </c>
      <c r="I66">
        <v>1406.3969999999999</v>
      </c>
      <c r="J66">
        <v>1859.4190000000001</v>
      </c>
      <c r="K66">
        <v>1951.5509999999999</v>
      </c>
      <c r="L66">
        <v>1878.4159999999999</v>
      </c>
      <c r="M66">
        <v>1938.415</v>
      </c>
      <c r="N66">
        <v>1979.816</v>
      </c>
      <c r="O66">
        <v>1874.6079999999999</v>
      </c>
      <c r="P66">
        <v>1747.1679999999999</v>
      </c>
      <c r="Q66">
        <v>1575.2850000000001</v>
      </c>
      <c r="R66">
        <v>1407.454</v>
      </c>
      <c r="S66">
        <v>1583.7159999999999</v>
      </c>
      <c r="T66">
        <v>1825.7929999999999</v>
      </c>
      <c r="U66">
        <v>1814.212</v>
      </c>
      <c r="V66">
        <v>1778.42</v>
      </c>
      <c r="W66">
        <v>1721.431</v>
      </c>
      <c r="X66">
        <v>1660.1</v>
      </c>
      <c r="Y66">
        <v>1548.7439999999999</v>
      </c>
      <c r="Z66" s="6">
        <v>38835.048999999999</v>
      </c>
    </row>
    <row r="67" spans="1:26" ht="15" x14ac:dyDescent="0.25">
      <c r="A67" s="17">
        <v>45356</v>
      </c>
      <c r="B67">
        <v>1432.58</v>
      </c>
      <c r="C67">
        <v>1358.7760000000001</v>
      </c>
      <c r="D67">
        <v>1298.6959999999999</v>
      </c>
      <c r="E67">
        <v>1300.069</v>
      </c>
      <c r="F67">
        <v>1328.4280000000001</v>
      </c>
      <c r="G67">
        <v>1308.337</v>
      </c>
      <c r="H67">
        <v>1120.001</v>
      </c>
      <c r="I67">
        <v>1397.2829999999999</v>
      </c>
      <c r="J67">
        <v>1852.3130000000001</v>
      </c>
      <c r="K67">
        <v>2020.9880000000001</v>
      </c>
      <c r="L67">
        <v>1964.1659999999999</v>
      </c>
      <c r="M67">
        <v>1972.037</v>
      </c>
      <c r="N67">
        <v>1979.3330000000001</v>
      </c>
      <c r="O67">
        <v>1896.5840000000001</v>
      </c>
      <c r="P67">
        <v>1710.394</v>
      </c>
      <c r="Q67">
        <v>1570.596</v>
      </c>
      <c r="R67">
        <v>1448.921</v>
      </c>
      <c r="S67">
        <v>1584.7660000000001</v>
      </c>
      <c r="T67">
        <v>1860.5319999999999</v>
      </c>
      <c r="U67">
        <v>1804.356</v>
      </c>
      <c r="V67">
        <v>1783.405</v>
      </c>
      <c r="W67">
        <v>1747.1759999999999</v>
      </c>
      <c r="X67">
        <v>1721.9949999999999</v>
      </c>
      <c r="Y67">
        <v>1609.145</v>
      </c>
      <c r="Z67" s="6">
        <v>39070.876999999993</v>
      </c>
    </row>
    <row r="68" spans="1:26" ht="15" x14ac:dyDescent="0.25">
      <c r="A68" s="17">
        <v>45357</v>
      </c>
      <c r="B68">
        <v>1487.5550000000001</v>
      </c>
      <c r="C68">
        <v>1412.3409999999999</v>
      </c>
      <c r="D68">
        <v>1314.2049999999999</v>
      </c>
      <c r="E68">
        <v>1283.1890000000001</v>
      </c>
      <c r="F68">
        <v>1340.1369999999999</v>
      </c>
      <c r="G68">
        <v>1311.799</v>
      </c>
      <c r="H68">
        <v>1113.7070000000001</v>
      </c>
      <c r="I68">
        <v>1409.3230000000001</v>
      </c>
      <c r="J68">
        <v>1885.0060000000001</v>
      </c>
      <c r="K68">
        <v>1956.47</v>
      </c>
      <c r="L68">
        <v>1888.579</v>
      </c>
      <c r="M68">
        <v>1928.3420000000001</v>
      </c>
      <c r="N68">
        <v>1953.2840000000001</v>
      </c>
      <c r="O68">
        <v>1849.979</v>
      </c>
      <c r="P68">
        <v>1739.925</v>
      </c>
      <c r="Q68">
        <v>1548.404</v>
      </c>
      <c r="R68">
        <v>1454.662</v>
      </c>
      <c r="S68">
        <v>1608.2670000000001</v>
      </c>
      <c r="T68">
        <v>1872.327</v>
      </c>
      <c r="U68">
        <v>1869.5930000000001</v>
      </c>
      <c r="V68">
        <v>1810.1420000000001</v>
      </c>
      <c r="W68">
        <v>1776.1220000000001</v>
      </c>
      <c r="X68">
        <v>1676.38</v>
      </c>
      <c r="Y68">
        <v>1578.325</v>
      </c>
      <c r="Z68" s="6">
        <v>39068.062999999995</v>
      </c>
    </row>
    <row r="69" spans="1:26" ht="15" x14ac:dyDescent="0.25">
      <c r="A69" s="17">
        <v>45358</v>
      </c>
      <c r="B69">
        <v>1459.8710000000001</v>
      </c>
      <c r="C69">
        <v>1377.251</v>
      </c>
      <c r="D69">
        <v>1330.056</v>
      </c>
      <c r="E69">
        <v>1277.3579999999999</v>
      </c>
      <c r="F69">
        <v>1339.75</v>
      </c>
      <c r="G69">
        <v>1314.5719999999999</v>
      </c>
      <c r="H69">
        <v>1131.6869999999999</v>
      </c>
      <c r="I69">
        <v>1411.444</v>
      </c>
      <c r="J69">
        <v>1868.1210000000001</v>
      </c>
      <c r="K69">
        <v>1973.088</v>
      </c>
      <c r="L69">
        <v>2004.77</v>
      </c>
      <c r="M69">
        <v>1970.1790000000001</v>
      </c>
      <c r="N69">
        <v>1985.579</v>
      </c>
      <c r="O69">
        <v>1908.0940000000001</v>
      </c>
      <c r="P69">
        <v>1676.194</v>
      </c>
      <c r="Q69">
        <v>1517.068</v>
      </c>
      <c r="R69">
        <v>1363.2090000000001</v>
      </c>
      <c r="S69">
        <v>1422.1469999999999</v>
      </c>
      <c r="T69">
        <v>1710.7950000000001</v>
      </c>
      <c r="U69">
        <v>1753.126</v>
      </c>
      <c r="V69">
        <v>1680.9110000000001</v>
      </c>
      <c r="W69">
        <v>1617.0619999999999</v>
      </c>
      <c r="X69">
        <v>1630.7360000000001</v>
      </c>
      <c r="Y69">
        <v>1537.095</v>
      </c>
      <c r="Z69" s="6">
        <v>38260.163</v>
      </c>
    </row>
    <row r="70" spans="1:26" ht="15" x14ac:dyDescent="0.25">
      <c r="A70" s="17">
        <v>45359</v>
      </c>
      <c r="B70">
        <v>1447.7429999999999</v>
      </c>
      <c r="C70">
        <v>1378.079</v>
      </c>
      <c r="D70">
        <v>1333.287</v>
      </c>
      <c r="E70">
        <v>1334.232</v>
      </c>
      <c r="F70">
        <v>1385.8209999999999</v>
      </c>
      <c r="G70">
        <v>1340.1210000000001</v>
      </c>
      <c r="H70">
        <v>1141.865</v>
      </c>
      <c r="I70">
        <v>1358.453</v>
      </c>
      <c r="J70">
        <v>1755.3040000000001</v>
      </c>
      <c r="K70">
        <v>1763.7929999999999</v>
      </c>
      <c r="L70">
        <v>1765.77</v>
      </c>
      <c r="M70">
        <v>1674.692</v>
      </c>
      <c r="N70">
        <v>1346.606</v>
      </c>
      <c r="O70">
        <v>1328.115</v>
      </c>
      <c r="P70">
        <v>1224.6469999999999</v>
      </c>
      <c r="Q70">
        <v>1166.9680000000001</v>
      </c>
      <c r="R70">
        <v>1189.96</v>
      </c>
      <c r="S70">
        <v>1274.442</v>
      </c>
      <c r="T70">
        <v>1455.2619999999999</v>
      </c>
      <c r="U70">
        <v>1394.3920000000001</v>
      </c>
      <c r="V70">
        <v>1298.778</v>
      </c>
      <c r="W70">
        <v>1271.579</v>
      </c>
      <c r="X70">
        <v>1315.963</v>
      </c>
      <c r="Y70">
        <v>1315.7170000000001</v>
      </c>
      <c r="Z70" s="6">
        <v>33261.589</v>
      </c>
    </row>
    <row r="71" spans="1:26" ht="15" x14ac:dyDescent="0.25">
      <c r="A71" s="17">
        <v>45360</v>
      </c>
      <c r="B71">
        <v>1283.431</v>
      </c>
      <c r="C71">
        <v>1276.242</v>
      </c>
      <c r="D71">
        <v>1246.0419999999999</v>
      </c>
      <c r="E71">
        <v>1220.4259999999999</v>
      </c>
      <c r="F71">
        <v>1225.3579999999999</v>
      </c>
      <c r="G71">
        <v>1144.5029999999999</v>
      </c>
      <c r="H71">
        <v>860.65899999999999</v>
      </c>
      <c r="I71">
        <v>854.22299999999996</v>
      </c>
      <c r="J71">
        <v>841.88900000000001</v>
      </c>
      <c r="K71">
        <v>834.24699999999996</v>
      </c>
      <c r="L71">
        <v>862.96500000000003</v>
      </c>
      <c r="M71">
        <v>918.178</v>
      </c>
      <c r="N71">
        <v>995.25</v>
      </c>
      <c r="O71">
        <v>959.19500000000005</v>
      </c>
      <c r="P71">
        <v>916.61599999999999</v>
      </c>
      <c r="Q71">
        <v>867.08</v>
      </c>
      <c r="R71">
        <v>927.28300000000002</v>
      </c>
      <c r="S71">
        <v>1099.5029999999999</v>
      </c>
      <c r="T71">
        <v>1365.6</v>
      </c>
      <c r="U71">
        <v>1494.287</v>
      </c>
      <c r="V71">
        <v>1570.874</v>
      </c>
      <c r="W71">
        <v>1589.5239999999999</v>
      </c>
      <c r="X71">
        <v>1619.5150000000001</v>
      </c>
      <c r="Y71">
        <v>1543.95</v>
      </c>
      <c r="Z71" s="6">
        <v>27516.84</v>
      </c>
    </row>
    <row r="72" spans="1:26" ht="15" x14ac:dyDescent="0.25">
      <c r="A72" s="17">
        <v>45361</v>
      </c>
      <c r="B72">
        <v>1414.1289999999999</v>
      </c>
      <c r="C72">
        <v>1322.3420000000001</v>
      </c>
      <c r="D72">
        <v>1272.914</v>
      </c>
      <c r="E72">
        <v>1252.7239999999999</v>
      </c>
      <c r="F72">
        <v>1341.0550000000001</v>
      </c>
      <c r="G72">
        <v>1284.616</v>
      </c>
      <c r="H72">
        <v>1085.5609999999999</v>
      </c>
      <c r="I72">
        <v>1404.5709999999999</v>
      </c>
      <c r="J72">
        <v>1880.875</v>
      </c>
      <c r="K72">
        <v>2002.972</v>
      </c>
      <c r="L72">
        <v>2072.1170000000002</v>
      </c>
      <c r="M72">
        <v>2055.538</v>
      </c>
      <c r="N72">
        <v>1991.453</v>
      </c>
      <c r="O72">
        <v>1791.0060000000001</v>
      </c>
      <c r="P72">
        <v>1643.873</v>
      </c>
      <c r="Q72">
        <v>1573.829</v>
      </c>
      <c r="R72">
        <v>1425.7180000000001</v>
      </c>
      <c r="S72">
        <v>1603.798</v>
      </c>
      <c r="T72">
        <v>1944.162</v>
      </c>
      <c r="U72">
        <v>1911.942</v>
      </c>
      <c r="V72">
        <v>1870.6220000000001</v>
      </c>
      <c r="W72">
        <v>1848.26</v>
      </c>
      <c r="X72">
        <v>1753.973</v>
      </c>
      <c r="Y72">
        <v>1616.277</v>
      </c>
      <c r="Z72" s="6">
        <v>39364.327000000005</v>
      </c>
    </row>
    <row r="73" spans="1:26" ht="15" x14ac:dyDescent="0.25">
      <c r="A73" s="17">
        <v>45362</v>
      </c>
      <c r="B73">
        <v>1461.4749999999999</v>
      </c>
      <c r="C73">
        <v>1365.2539999999999</v>
      </c>
      <c r="D73">
        <v>1343.537</v>
      </c>
      <c r="E73">
        <v>1308.6469999999999</v>
      </c>
      <c r="F73">
        <v>1376.415</v>
      </c>
      <c r="G73">
        <v>1300.7370000000001</v>
      </c>
      <c r="H73">
        <v>1142.1020000000001</v>
      </c>
      <c r="I73">
        <v>1436.5530000000001</v>
      </c>
      <c r="J73">
        <v>1855.261</v>
      </c>
      <c r="K73">
        <v>1992.9280000000001</v>
      </c>
      <c r="L73">
        <v>1953.7360000000001</v>
      </c>
      <c r="M73">
        <v>1856.681</v>
      </c>
      <c r="N73">
        <v>1942.5809999999999</v>
      </c>
      <c r="O73">
        <v>1794.251</v>
      </c>
      <c r="P73">
        <v>1609.066</v>
      </c>
      <c r="Q73">
        <v>1507.5530000000001</v>
      </c>
      <c r="R73">
        <v>1395.8219999999999</v>
      </c>
      <c r="S73">
        <v>1532.989</v>
      </c>
      <c r="T73">
        <v>1848.079</v>
      </c>
      <c r="U73">
        <v>1874.336</v>
      </c>
      <c r="V73">
        <v>1785.7629999999999</v>
      </c>
      <c r="W73">
        <v>1740.924</v>
      </c>
      <c r="X73">
        <v>1631.8040000000001</v>
      </c>
      <c r="Y73">
        <v>1511.9190000000001</v>
      </c>
      <c r="Z73" s="6">
        <v>38568.413000000008</v>
      </c>
    </row>
    <row r="74" spans="1:26" ht="15" x14ac:dyDescent="0.25">
      <c r="A74" s="17">
        <v>45363</v>
      </c>
      <c r="B74">
        <v>1440.905</v>
      </c>
      <c r="C74">
        <v>1378.902</v>
      </c>
      <c r="D74">
        <v>1335.6569999999999</v>
      </c>
      <c r="E74">
        <v>1303.6579999999999</v>
      </c>
      <c r="F74">
        <v>1349.0229999999999</v>
      </c>
      <c r="G74">
        <v>1288.2629999999999</v>
      </c>
      <c r="H74">
        <v>1171.1489999999999</v>
      </c>
      <c r="I74">
        <v>1407.4190000000001</v>
      </c>
      <c r="J74">
        <v>1848.1469999999999</v>
      </c>
      <c r="K74">
        <v>1970.789</v>
      </c>
      <c r="L74">
        <v>2025.394</v>
      </c>
      <c r="M74">
        <v>2050.2730000000001</v>
      </c>
      <c r="N74">
        <v>2109.3870000000002</v>
      </c>
      <c r="O74">
        <v>2035.0419999999999</v>
      </c>
      <c r="P74">
        <v>1871.9190000000001</v>
      </c>
      <c r="Q74">
        <v>1664.3810000000001</v>
      </c>
      <c r="R74">
        <v>1494.9839999999999</v>
      </c>
      <c r="S74">
        <v>1592.3879999999999</v>
      </c>
      <c r="T74">
        <v>1930.075</v>
      </c>
      <c r="U74">
        <v>1883.8409999999999</v>
      </c>
      <c r="V74">
        <v>1845.6030000000001</v>
      </c>
      <c r="W74">
        <v>1808.223</v>
      </c>
      <c r="X74">
        <v>1719.5920000000001</v>
      </c>
      <c r="Y74">
        <v>1607.788</v>
      </c>
      <c r="Z74" s="6">
        <v>40132.802000000003</v>
      </c>
    </row>
    <row r="75" spans="1:26" ht="15" x14ac:dyDescent="0.25">
      <c r="A75" s="17">
        <v>45364</v>
      </c>
      <c r="B75">
        <v>1497.598</v>
      </c>
      <c r="C75">
        <v>1394.1990000000001</v>
      </c>
      <c r="D75">
        <v>1318.921</v>
      </c>
      <c r="E75">
        <v>1318.277</v>
      </c>
      <c r="F75">
        <v>1350.27</v>
      </c>
      <c r="G75">
        <v>1293.8340000000001</v>
      </c>
      <c r="H75">
        <v>1148.6410000000001</v>
      </c>
      <c r="I75">
        <v>1440.808</v>
      </c>
      <c r="J75">
        <v>1875.799</v>
      </c>
      <c r="K75">
        <v>1957.3510000000001</v>
      </c>
      <c r="L75">
        <v>2005.289</v>
      </c>
      <c r="M75">
        <v>2060.011</v>
      </c>
      <c r="N75">
        <v>2114.1419999999998</v>
      </c>
      <c r="O75">
        <v>2015.798</v>
      </c>
      <c r="P75">
        <v>1836.037</v>
      </c>
      <c r="Q75">
        <v>1650.278</v>
      </c>
      <c r="R75">
        <v>1511.9010000000001</v>
      </c>
      <c r="S75">
        <v>1608.242</v>
      </c>
      <c r="T75">
        <v>1819.8230000000001</v>
      </c>
      <c r="U75">
        <v>1816.8510000000001</v>
      </c>
      <c r="V75">
        <v>1766.885</v>
      </c>
      <c r="W75">
        <v>1793.088</v>
      </c>
      <c r="X75">
        <v>1724.69</v>
      </c>
      <c r="Y75">
        <v>1576.845</v>
      </c>
      <c r="Z75" s="6">
        <v>39895.578000000001</v>
      </c>
    </row>
    <row r="76" spans="1:26" ht="15" x14ac:dyDescent="0.25">
      <c r="A76" s="17">
        <v>45365</v>
      </c>
      <c r="B76">
        <v>1487.518</v>
      </c>
      <c r="C76">
        <v>1405.001</v>
      </c>
      <c r="D76">
        <v>1343.2280000000001</v>
      </c>
      <c r="E76">
        <v>1303.173</v>
      </c>
      <c r="F76">
        <v>1351.175</v>
      </c>
      <c r="G76">
        <v>1254.4159999999999</v>
      </c>
      <c r="H76">
        <v>1148.1849999999999</v>
      </c>
      <c r="I76">
        <v>1389.134</v>
      </c>
      <c r="J76">
        <v>1864.7840000000001</v>
      </c>
      <c r="K76">
        <v>2037.8710000000001</v>
      </c>
      <c r="L76">
        <v>1995.1510000000001</v>
      </c>
      <c r="M76">
        <v>1982.59</v>
      </c>
      <c r="N76">
        <v>2011.9179999999999</v>
      </c>
      <c r="O76">
        <v>1910.855</v>
      </c>
      <c r="P76">
        <v>1755.1659999999999</v>
      </c>
      <c r="Q76">
        <v>1571.472</v>
      </c>
      <c r="R76">
        <v>1404.1079999999999</v>
      </c>
      <c r="S76">
        <v>1416.287</v>
      </c>
      <c r="T76">
        <v>1699.828</v>
      </c>
      <c r="U76">
        <v>1716.1769999999999</v>
      </c>
      <c r="V76">
        <v>1707.1089999999999</v>
      </c>
      <c r="W76">
        <v>1722.8679999999999</v>
      </c>
      <c r="X76">
        <v>1677.306</v>
      </c>
      <c r="Y76">
        <v>1599.3219999999999</v>
      </c>
      <c r="Z76" s="6">
        <v>38754.642000000007</v>
      </c>
    </row>
    <row r="77" spans="1:26" ht="15" x14ac:dyDescent="0.25">
      <c r="A77" s="17">
        <v>45366</v>
      </c>
      <c r="B77">
        <v>1490.454</v>
      </c>
      <c r="C77">
        <v>1414.865</v>
      </c>
      <c r="D77">
        <v>1345.1969999999999</v>
      </c>
      <c r="E77">
        <v>1360.0229999999999</v>
      </c>
      <c r="F77">
        <v>1395.268</v>
      </c>
      <c r="G77">
        <v>1309.325</v>
      </c>
      <c r="H77">
        <v>1152.405</v>
      </c>
      <c r="I77">
        <v>1350.373</v>
      </c>
      <c r="J77">
        <v>1757.6759999999999</v>
      </c>
      <c r="K77">
        <v>1829.385</v>
      </c>
      <c r="L77">
        <v>1862.271</v>
      </c>
      <c r="M77">
        <v>1695.567</v>
      </c>
      <c r="N77">
        <v>1411.7339999999999</v>
      </c>
      <c r="O77">
        <v>1351.5989999999999</v>
      </c>
      <c r="P77">
        <v>1200.287</v>
      </c>
      <c r="Q77">
        <v>1191.92</v>
      </c>
      <c r="R77">
        <v>1247.165</v>
      </c>
      <c r="S77">
        <v>1298.069</v>
      </c>
      <c r="T77">
        <v>1513.85</v>
      </c>
      <c r="U77">
        <v>1430.1769999999999</v>
      </c>
      <c r="V77">
        <v>1376.9829999999999</v>
      </c>
      <c r="W77">
        <v>1386.1220000000001</v>
      </c>
      <c r="X77">
        <v>1372.7439999999999</v>
      </c>
      <c r="Y77">
        <v>1361.125</v>
      </c>
      <c r="Z77" s="6">
        <v>34104.584000000003</v>
      </c>
    </row>
    <row r="78" spans="1:26" ht="15" x14ac:dyDescent="0.25">
      <c r="A78" s="17">
        <v>45367</v>
      </c>
      <c r="B78">
        <v>1348.47</v>
      </c>
      <c r="C78">
        <v>1319.49</v>
      </c>
      <c r="D78">
        <v>1299.0050000000001</v>
      </c>
      <c r="E78">
        <v>1313.5650000000001</v>
      </c>
      <c r="F78">
        <v>1304.4580000000001</v>
      </c>
      <c r="G78">
        <v>1153.317</v>
      </c>
      <c r="H78">
        <v>902.47400000000005</v>
      </c>
      <c r="I78">
        <v>907.32100000000003</v>
      </c>
      <c r="J78">
        <v>901.17200000000003</v>
      </c>
      <c r="K78">
        <v>903.12900000000002</v>
      </c>
      <c r="L78">
        <v>883.07799999999997</v>
      </c>
      <c r="M78">
        <v>975.41</v>
      </c>
      <c r="N78">
        <v>1056.2529999999999</v>
      </c>
      <c r="O78">
        <v>1012.458</v>
      </c>
      <c r="P78">
        <v>970.88599999999997</v>
      </c>
      <c r="Q78">
        <v>924.60900000000004</v>
      </c>
      <c r="R78">
        <v>1003.205</v>
      </c>
      <c r="S78">
        <v>1140.9939999999999</v>
      </c>
      <c r="T78">
        <v>1378.6849999999999</v>
      </c>
      <c r="U78">
        <v>1528.825</v>
      </c>
      <c r="V78">
        <v>1584.202</v>
      </c>
      <c r="W78">
        <v>1557.4449999999999</v>
      </c>
      <c r="X78">
        <v>1616.231</v>
      </c>
      <c r="Y78">
        <v>1530.511</v>
      </c>
      <c r="Z78" s="6">
        <v>28515.193000000003</v>
      </c>
    </row>
    <row r="79" spans="1:26" ht="15" x14ac:dyDescent="0.25">
      <c r="A79" s="17">
        <v>45368</v>
      </c>
      <c r="B79">
        <v>1426.047</v>
      </c>
      <c r="C79">
        <v>1364.4549999999999</v>
      </c>
      <c r="D79">
        <v>1303.0809999999999</v>
      </c>
      <c r="E79">
        <v>1285.799</v>
      </c>
      <c r="F79">
        <v>1366.44</v>
      </c>
      <c r="G79">
        <v>1210.002</v>
      </c>
      <c r="H79">
        <v>1116.6469999999999</v>
      </c>
      <c r="I79">
        <v>1419.751</v>
      </c>
      <c r="J79">
        <v>1861.588</v>
      </c>
      <c r="K79">
        <v>1986.1690000000001</v>
      </c>
      <c r="L79">
        <v>2018.973</v>
      </c>
      <c r="M79">
        <v>1954.693</v>
      </c>
      <c r="N79">
        <v>2096.7460000000001</v>
      </c>
      <c r="O79">
        <v>2029.019</v>
      </c>
      <c r="P79">
        <v>1876.7460000000001</v>
      </c>
      <c r="Q79">
        <v>1707.085</v>
      </c>
      <c r="R79">
        <v>1530.943</v>
      </c>
      <c r="S79">
        <v>1568.7349999999999</v>
      </c>
      <c r="T79">
        <v>1896.4639999999999</v>
      </c>
      <c r="U79">
        <v>1885.431</v>
      </c>
      <c r="V79">
        <v>1772.5820000000001</v>
      </c>
      <c r="W79">
        <v>1778.1389999999999</v>
      </c>
      <c r="X79">
        <v>1729.278</v>
      </c>
      <c r="Y79">
        <v>1610.624</v>
      </c>
      <c r="Z79" s="6">
        <v>39795.437000000005</v>
      </c>
    </row>
    <row r="80" spans="1:26" ht="15" x14ac:dyDescent="0.25">
      <c r="A80" s="17">
        <v>45369</v>
      </c>
      <c r="B80">
        <v>1493.3820000000001</v>
      </c>
      <c r="C80">
        <v>1398.7170000000001</v>
      </c>
      <c r="D80">
        <v>1335.0329999999999</v>
      </c>
      <c r="E80">
        <v>1341.56</v>
      </c>
      <c r="F80">
        <v>1359.684</v>
      </c>
      <c r="G80">
        <v>1225.925</v>
      </c>
      <c r="H80">
        <v>1116.521</v>
      </c>
      <c r="I80">
        <v>1374.492</v>
      </c>
      <c r="J80">
        <v>1856.097</v>
      </c>
      <c r="K80">
        <v>2043.979</v>
      </c>
      <c r="L80">
        <v>2016.9</v>
      </c>
      <c r="M80">
        <v>2097.944</v>
      </c>
      <c r="N80">
        <v>2129.8310000000001</v>
      </c>
      <c r="O80">
        <v>2073.8719999999998</v>
      </c>
      <c r="P80">
        <v>1856.61</v>
      </c>
      <c r="Q80">
        <v>1662.721</v>
      </c>
      <c r="R80">
        <v>1531.827</v>
      </c>
      <c r="S80">
        <v>1637.8679999999999</v>
      </c>
      <c r="T80">
        <v>1904.529</v>
      </c>
      <c r="U80">
        <v>1872.7339999999999</v>
      </c>
      <c r="V80">
        <v>1753.7270000000001</v>
      </c>
      <c r="W80">
        <v>1708.672</v>
      </c>
      <c r="X80">
        <v>1650.9010000000001</v>
      </c>
      <c r="Y80">
        <v>1611.7170000000001</v>
      </c>
      <c r="Z80" s="6">
        <v>40055.242999999995</v>
      </c>
    </row>
    <row r="81" spans="1:26" ht="15" x14ac:dyDescent="0.25">
      <c r="A81" s="17">
        <v>45370</v>
      </c>
      <c r="B81">
        <v>1508.211</v>
      </c>
      <c r="C81">
        <v>1415.8779999999999</v>
      </c>
      <c r="D81">
        <v>1385.18</v>
      </c>
      <c r="E81">
        <v>1366.8389999999999</v>
      </c>
      <c r="F81">
        <v>1381.41</v>
      </c>
      <c r="G81">
        <v>1236.347</v>
      </c>
      <c r="H81">
        <v>1143.43</v>
      </c>
      <c r="I81">
        <v>1459.395</v>
      </c>
      <c r="J81">
        <v>1895.3720000000001</v>
      </c>
      <c r="K81">
        <v>2076.194</v>
      </c>
      <c r="L81">
        <v>2049.596</v>
      </c>
      <c r="M81">
        <v>1947.9259999999999</v>
      </c>
      <c r="N81">
        <v>2011.095</v>
      </c>
      <c r="O81">
        <v>1869.259</v>
      </c>
      <c r="P81">
        <v>1713.682</v>
      </c>
      <c r="Q81">
        <v>1541.1320000000001</v>
      </c>
      <c r="R81">
        <v>1485.979</v>
      </c>
      <c r="S81">
        <v>1578.181</v>
      </c>
      <c r="T81">
        <v>1875.5940000000001</v>
      </c>
      <c r="U81">
        <v>1870.982</v>
      </c>
      <c r="V81">
        <v>1831.0440000000001</v>
      </c>
      <c r="W81">
        <v>1764.068</v>
      </c>
      <c r="X81">
        <v>1680.4490000000001</v>
      </c>
      <c r="Y81">
        <v>1619.002</v>
      </c>
      <c r="Z81" s="6">
        <v>39706.245000000003</v>
      </c>
    </row>
    <row r="82" spans="1:26" ht="15" x14ac:dyDescent="0.25">
      <c r="A82" s="17">
        <v>45371</v>
      </c>
      <c r="B82">
        <v>1505.2049999999999</v>
      </c>
      <c r="C82">
        <v>1402.21</v>
      </c>
      <c r="D82">
        <v>1344.7470000000001</v>
      </c>
      <c r="E82">
        <v>1304.395</v>
      </c>
      <c r="F82">
        <v>1361.3119999999999</v>
      </c>
      <c r="G82">
        <v>1246.3620000000001</v>
      </c>
      <c r="H82">
        <v>1150.8119999999999</v>
      </c>
      <c r="I82">
        <v>1404.6669999999999</v>
      </c>
      <c r="J82">
        <v>1809.097</v>
      </c>
      <c r="K82">
        <v>1928.08</v>
      </c>
      <c r="L82">
        <v>1944.9770000000001</v>
      </c>
      <c r="M82">
        <v>1909.5219999999999</v>
      </c>
      <c r="N82">
        <v>1916.8520000000001</v>
      </c>
      <c r="O82">
        <v>1756.8789999999999</v>
      </c>
      <c r="P82">
        <v>1647.7049999999999</v>
      </c>
      <c r="Q82">
        <v>1549.345</v>
      </c>
      <c r="R82">
        <v>1446.18</v>
      </c>
      <c r="S82">
        <v>1529.9639999999999</v>
      </c>
      <c r="T82">
        <v>1847.63</v>
      </c>
      <c r="U82">
        <v>1877.1179999999999</v>
      </c>
      <c r="V82">
        <v>1804.9760000000001</v>
      </c>
      <c r="W82">
        <v>1763.403</v>
      </c>
      <c r="X82">
        <v>1721.3630000000001</v>
      </c>
      <c r="Y82">
        <v>1580.261</v>
      </c>
      <c r="Z82" s="6">
        <v>38753.061999999998</v>
      </c>
    </row>
    <row r="83" spans="1:26" ht="15" x14ac:dyDescent="0.25">
      <c r="A83" s="17">
        <v>45372</v>
      </c>
      <c r="B83">
        <v>1466.046</v>
      </c>
      <c r="C83">
        <v>1373.5360000000001</v>
      </c>
      <c r="D83">
        <v>1329.886</v>
      </c>
      <c r="E83">
        <v>1282.424</v>
      </c>
      <c r="F83">
        <v>1375.85</v>
      </c>
      <c r="G83">
        <v>1230.173</v>
      </c>
      <c r="H83">
        <v>1122.229</v>
      </c>
      <c r="I83">
        <v>1324.5319999999999</v>
      </c>
      <c r="J83">
        <v>1664.797</v>
      </c>
      <c r="K83">
        <v>1748.232</v>
      </c>
      <c r="L83">
        <v>1683.8320000000001</v>
      </c>
      <c r="M83">
        <v>1646.652</v>
      </c>
      <c r="N83">
        <v>1533.856</v>
      </c>
      <c r="O83">
        <v>1439.5309999999999</v>
      </c>
      <c r="P83">
        <v>1344.691</v>
      </c>
      <c r="Q83">
        <v>1208.7629999999999</v>
      </c>
      <c r="R83">
        <v>1159.9059999999999</v>
      </c>
      <c r="S83">
        <v>1275.3779999999999</v>
      </c>
      <c r="T83">
        <v>1595.2159999999999</v>
      </c>
      <c r="U83">
        <v>1649.7329999999999</v>
      </c>
      <c r="V83">
        <v>1630.2139999999999</v>
      </c>
      <c r="W83">
        <v>1651.0319999999999</v>
      </c>
      <c r="X83">
        <v>1648.779</v>
      </c>
      <c r="Y83">
        <v>1583.99</v>
      </c>
      <c r="Z83" s="6">
        <v>34969.277999999991</v>
      </c>
    </row>
    <row r="84" spans="1:26" ht="15" x14ac:dyDescent="0.25">
      <c r="A84" s="17">
        <v>45373</v>
      </c>
      <c r="B84">
        <v>1478.5640000000001</v>
      </c>
      <c r="C84">
        <v>1413.029</v>
      </c>
      <c r="D84">
        <v>1354.471</v>
      </c>
      <c r="E84">
        <v>1346.8589999999999</v>
      </c>
      <c r="F84">
        <v>1387.78</v>
      </c>
      <c r="G84">
        <v>1205.24</v>
      </c>
      <c r="H84">
        <v>1129.0899999999999</v>
      </c>
      <c r="I84">
        <v>1254.21</v>
      </c>
      <c r="J84">
        <v>1342.931</v>
      </c>
      <c r="K84">
        <v>1377.8820000000001</v>
      </c>
      <c r="L84">
        <v>1386.5440000000001</v>
      </c>
      <c r="M84">
        <v>1293.6780000000001</v>
      </c>
      <c r="N84">
        <v>1235.4970000000001</v>
      </c>
      <c r="O84">
        <v>1205.3869999999999</v>
      </c>
      <c r="P84">
        <v>1173.527</v>
      </c>
      <c r="Q84">
        <v>1146.0360000000001</v>
      </c>
      <c r="R84">
        <v>1148.44</v>
      </c>
      <c r="S84">
        <v>1229.7349999999999</v>
      </c>
      <c r="T84">
        <v>1450.037</v>
      </c>
      <c r="U84">
        <v>1363.1579999999999</v>
      </c>
      <c r="V84">
        <v>1289.8969999999999</v>
      </c>
      <c r="W84">
        <v>1269.0029999999999</v>
      </c>
      <c r="X84">
        <v>1292.884</v>
      </c>
      <c r="Y84">
        <v>1277.8789999999999</v>
      </c>
      <c r="Z84" s="6">
        <v>31051.758000000002</v>
      </c>
    </row>
    <row r="85" spans="1:26" ht="15" x14ac:dyDescent="0.25">
      <c r="A85" s="17">
        <v>45374</v>
      </c>
      <c r="B85">
        <v>1237.269</v>
      </c>
      <c r="C85">
        <v>1230.4760000000001</v>
      </c>
      <c r="D85">
        <v>1206.4169999999999</v>
      </c>
      <c r="E85">
        <v>1195.569</v>
      </c>
      <c r="F85">
        <v>1179.8679999999999</v>
      </c>
      <c r="G85">
        <v>969.28200000000004</v>
      </c>
      <c r="H85">
        <v>799.05600000000004</v>
      </c>
      <c r="I85">
        <v>809.96900000000005</v>
      </c>
      <c r="J85">
        <v>824.99900000000002</v>
      </c>
      <c r="K85">
        <v>817.42600000000004</v>
      </c>
      <c r="L85">
        <v>805.68899999999996</v>
      </c>
      <c r="M85">
        <v>829.64599999999996</v>
      </c>
      <c r="N85">
        <v>937.08500000000004</v>
      </c>
      <c r="O85">
        <v>907.09699999999998</v>
      </c>
      <c r="P85">
        <v>848.74199999999996</v>
      </c>
      <c r="Q85">
        <v>836.76400000000001</v>
      </c>
      <c r="R85">
        <v>880.86599999999999</v>
      </c>
      <c r="S85">
        <v>984.00300000000004</v>
      </c>
      <c r="T85">
        <v>1337.732</v>
      </c>
      <c r="U85">
        <v>1439.1990000000001</v>
      </c>
      <c r="V85">
        <v>1441.3440000000001</v>
      </c>
      <c r="W85">
        <v>1489.4939999999999</v>
      </c>
      <c r="X85">
        <v>1513.2470000000001</v>
      </c>
      <c r="Y85">
        <v>1468.2370000000001</v>
      </c>
      <c r="Z85" s="6">
        <v>25989.475999999999</v>
      </c>
    </row>
    <row r="86" spans="1:26" ht="15" x14ac:dyDescent="0.25">
      <c r="A86" s="17">
        <v>45375</v>
      </c>
      <c r="B86">
        <v>1400.067</v>
      </c>
      <c r="C86">
        <v>1329.2149999999999</v>
      </c>
      <c r="D86">
        <v>1290.9349999999999</v>
      </c>
      <c r="E86">
        <v>1282.8</v>
      </c>
      <c r="F86">
        <v>1371.298</v>
      </c>
      <c r="G86">
        <v>1255.1610000000001</v>
      </c>
      <c r="H86">
        <v>1173.7719999999999</v>
      </c>
      <c r="I86">
        <v>1231.4349999999999</v>
      </c>
      <c r="J86">
        <v>1240.511</v>
      </c>
      <c r="K86">
        <v>1206.1310000000001</v>
      </c>
      <c r="L86">
        <v>1159.7739999999999</v>
      </c>
      <c r="M86">
        <v>1138.1179999999999</v>
      </c>
      <c r="N86">
        <v>1145.078</v>
      </c>
      <c r="O86">
        <v>1125.1849999999999</v>
      </c>
      <c r="P86">
        <v>1049.9970000000001</v>
      </c>
      <c r="Q86">
        <v>989.81500000000005</v>
      </c>
      <c r="R86">
        <v>1020.591</v>
      </c>
      <c r="S86">
        <v>1106.8109999999999</v>
      </c>
      <c r="T86">
        <v>1359.617</v>
      </c>
      <c r="U86">
        <v>1413.413</v>
      </c>
      <c r="V86">
        <v>1432.97</v>
      </c>
      <c r="W86">
        <v>1464.04</v>
      </c>
      <c r="X86">
        <v>1436.2550000000001</v>
      </c>
      <c r="Y86">
        <v>1375.057</v>
      </c>
      <c r="Z86" s="6">
        <v>29998.046000000002</v>
      </c>
    </row>
    <row r="87" spans="1:26" ht="15" x14ac:dyDescent="0.25">
      <c r="A87" s="17">
        <v>45376</v>
      </c>
      <c r="B87">
        <v>1301.105</v>
      </c>
      <c r="C87">
        <v>1244.771</v>
      </c>
      <c r="D87">
        <v>1178.1849999999999</v>
      </c>
      <c r="E87">
        <v>1210.9939999999999</v>
      </c>
      <c r="F87">
        <v>1272.683</v>
      </c>
      <c r="G87">
        <v>1099.3409999999999</v>
      </c>
      <c r="H87">
        <v>1016.27</v>
      </c>
      <c r="I87">
        <v>1108.4590000000001</v>
      </c>
      <c r="J87">
        <v>1216.6030000000001</v>
      </c>
      <c r="K87">
        <v>1246.4570000000001</v>
      </c>
      <c r="L87">
        <v>1167.9970000000001</v>
      </c>
      <c r="M87">
        <v>1146.933</v>
      </c>
      <c r="N87">
        <v>1165.7380000000001</v>
      </c>
      <c r="O87">
        <v>1122.9459999999999</v>
      </c>
      <c r="P87">
        <v>1081.729</v>
      </c>
      <c r="Q87">
        <v>1014.355</v>
      </c>
      <c r="R87">
        <v>1048.9849999999999</v>
      </c>
      <c r="S87">
        <v>1186.8689999999999</v>
      </c>
      <c r="T87">
        <v>1515.2660000000001</v>
      </c>
      <c r="U87">
        <v>1534.7260000000001</v>
      </c>
      <c r="V87">
        <v>1480.09</v>
      </c>
      <c r="W87">
        <v>1499.72</v>
      </c>
      <c r="X87">
        <v>1457.921</v>
      </c>
      <c r="Y87">
        <v>1424.5509999999999</v>
      </c>
      <c r="Z87" s="6">
        <v>29742.693999999992</v>
      </c>
    </row>
    <row r="88" spans="1:26" ht="15" x14ac:dyDescent="0.25">
      <c r="A88" s="17">
        <v>45377</v>
      </c>
      <c r="B88">
        <v>1360.2639999999999</v>
      </c>
      <c r="C88">
        <v>1275.3530000000001</v>
      </c>
      <c r="D88">
        <v>1270.7809999999999</v>
      </c>
      <c r="E88">
        <v>1268.702</v>
      </c>
      <c r="F88">
        <v>1315.144</v>
      </c>
      <c r="G88">
        <v>1092.74</v>
      </c>
      <c r="H88">
        <v>1061.759</v>
      </c>
      <c r="I88">
        <v>1309.6300000000001</v>
      </c>
      <c r="J88">
        <v>1793.2750000000001</v>
      </c>
      <c r="K88">
        <v>1955.6610000000001</v>
      </c>
      <c r="L88">
        <v>1928.825</v>
      </c>
      <c r="M88">
        <v>1893.3610000000001</v>
      </c>
      <c r="N88">
        <v>1920.8820000000001</v>
      </c>
      <c r="O88">
        <v>1813.7049999999999</v>
      </c>
      <c r="P88">
        <v>1693.66</v>
      </c>
      <c r="Q88">
        <v>1617.6469999999999</v>
      </c>
      <c r="R88">
        <v>1453.7049999999999</v>
      </c>
      <c r="S88">
        <v>1510.8610000000001</v>
      </c>
      <c r="T88">
        <v>1776.6659999999999</v>
      </c>
      <c r="U88">
        <v>1777.2439999999999</v>
      </c>
      <c r="V88">
        <v>1717.492</v>
      </c>
      <c r="W88">
        <v>1718.7950000000001</v>
      </c>
      <c r="X88">
        <v>1648.03</v>
      </c>
      <c r="Y88">
        <v>1593.7249999999999</v>
      </c>
      <c r="Z88" s="6">
        <v>37767.906999999999</v>
      </c>
    </row>
    <row r="89" spans="1:26" ht="15" x14ac:dyDescent="0.25">
      <c r="A89" s="17">
        <v>45378</v>
      </c>
      <c r="B89">
        <v>1493.963</v>
      </c>
      <c r="C89">
        <v>1363.575</v>
      </c>
      <c r="D89">
        <v>1295.2729999999999</v>
      </c>
      <c r="E89">
        <v>1300.972</v>
      </c>
      <c r="F89">
        <v>1337.904</v>
      </c>
      <c r="G89">
        <v>1148.894</v>
      </c>
      <c r="H89">
        <v>1142.654</v>
      </c>
      <c r="I89">
        <v>1394.3979999999999</v>
      </c>
      <c r="J89">
        <v>1851.701</v>
      </c>
      <c r="K89">
        <v>2041.4880000000001</v>
      </c>
      <c r="L89">
        <v>2030.5730000000001</v>
      </c>
      <c r="M89">
        <v>2086.3589999999999</v>
      </c>
      <c r="N89">
        <v>2168.1750000000002</v>
      </c>
      <c r="O89">
        <v>2135.1379999999999</v>
      </c>
      <c r="P89">
        <v>1992.7860000000001</v>
      </c>
      <c r="Q89">
        <v>1779.337</v>
      </c>
      <c r="R89">
        <v>1602.5070000000001</v>
      </c>
      <c r="S89">
        <v>1599.9780000000001</v>
      </c>
      <c r="T89">
        <v>1855.011</v>
      </c>
      <c r="U89">
        <v>1868.499</v>
      </c>
      <c r="V89">
        <v>1825.2439999999999</v>
      </c>
      <c r="W89">
        <v>1783.617</v>
      </c>
      <c r="X89">
        <v>1727.2270000000001</v>
      </c>
      <c r="Y89">
        <v>1558.8910000000001</v>
      </c>
      <c r="Z89" s="6">
        <v>40384.163999999997</v>
      </c>
    </row>
    <row r="90" spans="1:26" ht="15" x14ac:dyDescent="0.25">
      <c r="A90" s="17">
        <v>45379</v>
      </c>
      <c r="B90">
        <v>1473.962</v>
      </c>
      <c r="C90">
        <v>1375.8679999999999</v>
      </c>
      <c r="D90">
        <v>1293.203</v>
      </c>
      <c r="E90">
        <v>1274.4659999999999</v>
      </c>
      <c r="F90">
        <v>1312.088</v>
      </c>
      <c r="G90">
        <v>1114.5550000000001</v>
      </c>
      <c r="H90">
        <v>1117.1559999999999</v>
      </c>
      <c r="I90">
        <v>1427.0909999999999</v>
      </c>
      <c r="J90">
        <v>1985.7650000000001</v>
      </c>
      <c r="K90">
        <v>2231.0050000000001</v>
      </c>
      <c r="L90">
        <v>2373.799</v>
      </c>
      <c r="M90">
        <v>2610.4270000000001</v>
      </c>
      <c r="N90">
        <v>2753.8049999999998</v>
      </c>
      <c r="O90">
        <v>2567.6950000000002</v>
      </c>
      <c r="P90">
        <v>2295.7159999999999</v>
      </c>
      <c r="Q90">
        <v>2069.614</v>
      </c>
      <c r="R90">
        <v>1729.0619999999999</v>
      </c>
      <c r="S90">
        <v>1531.22</v>
      </c>
      <c r="T90">
        <v>1797.749</v>
      </c>
      <c r="U90">
        <v>1790.203</v>
      </c>
      <c r="V90">
        <v>1737.7080000000001</v>
      </c>
      <c r="W90">
        <v>1689.2639999999999</v>
      </c>
      <c r="X90">
        <v>1649.212</v>
      </c>
      <c r="Y90">
        <v>1600.202</v>
      </c>
      <c r="Z90" s="6">
        <v>42800.835000000006</v>
      </c>
    </row>
    <row r="91" spans="1:26" ht="15" x14ac:dyDescent="0.25">
      <c r="A91" s="17">
        <v>45380</v>
      </c>
      <c r="B91">
        <v>1135.3720000000001</v>
      </c>
      <c r="C91">
        <v>1076.982</v>
      </c>
      <c r="D91">
        <v>0</v>
      </c>
      <c r="E91">
        <v>980.50300000000004</v>
      </c>
      <c r="F91">
        <v>926.54100000000005</v>
      </c>
      <c r="G91">
        <v>999.39700000000005</v>
      </c>
      <c r="H91">
        <v>995.89</v>
      </c>
      <c r="I91">
        <v>1193.5640000000001</v>
      </c>
      <c r="J91">
        <v>1660.18</v>
      </c>
      <c r="K91">
        <v>1842.348</v>
      </c>
      <c r="L91">
        <v>1832.7149999999999</v>
      </c>
      <c r="M91">
        <v>1693.2349999999999</v>
      </c>
      <c r="N91">
        <v>1306.164</v>
      </c>
      <c r="O91">
        <v>1350.4480000000001</v>
      </c>
      <c r="P91">
        <v>1330.8820000000001</v>
      </c>
      <c r="Q91">
        <v>1222.673</v>
      </c>
      <c r="R91">
        <v>1156.991</v>
      </c>
      <c r="S91">
        <v>1145.7619999999999</v>
      </c>
      <c r="T91">
        <v>1137.8399999999999</v>
      </c>
      <c r="U91">
        <v>1128.626</v>
      </c>
      <c r="V91">
        <v>1023.003</v>
      </c>
      <c r="W91">
        <v>963.98699999999997</v>
      </c>
      <c r="X91">
        <v>1003.665</v>
      </c>
      <c r="Y91">
        <v>970.71900000000005</v>
      </c>
      <c r="Z91" s="6">
        <v>28077.487000000005</v>
      </c>
    </row>
    <row r="92" spans="1:26" ht="15" x14ac:dyDescent="0.25">
      <c r="A92" s="17">
        <v>45381</v>
      </c>
      <c r="B92">
        <v>1309.566</v>
      </c>
      <c r="C92">
        <v>1232.557</v>
      </c>
      <c r="D92">
        <v>1264.979</v>
      </c>
      <c r="E92">
        <v>1239.972</v>
      </c>
      <c r="F92">
        <v>1217.769</v>
      </c>
      <c r="G92">
        <v>1186.9929999999999</v>
      </c>
      <c r="H92">
        <v>957.20600000000002</v>
      </c>
      <c r="I92">
        <v>820.62300000000005</v>
      </c>
      <c r="J92">
        <v>851.99099999999999</v>
      </c>
      <c r="K92">
        <v>835.88599999999997</v>
      </c>
      <c r="L92">
        <v>859.62</v>
      </c>
      <c r="M92">
        <v>919.04899999999998</v>
      </c>
      <c r="N92">
        <v>1000.263</v>
      </c>
      <c r="O92">
        <v>1019.818</v>
      </c>
      <c r="P92">
        <v>975.98099999999999</v>
      </c>
      <c r="Q92">
        <v>947.02499999999998</v>
      </c>
      <c r="R92">
        <v>951.04200000000003</v>
      </c>
      <c r="S92">
        <v>963.30399999999997</v>
      </c>
      <c r="T92">
        <v>1038.2850000000001</v>
      </c>
      <c r="U92">
        <v>1359.0409999999999</v>
      </c>
      <c r="V92">
        <v>1493.24</v>
      </c>
      <c r="W92">
        <v>1532.2190000000001</v>
      </c>
      <c r="X92">
        <v>1609.0229999999999</v>
      </c>
      <c r="Y92">
        <v>1564.566</v>
      </c>
      <c r="Z92" s="6">
        <v>27150.018000000004</v>
      </c>
    </row>
    <row r="93" spans="1:26" ht="15" x14ac:dyDescent="0.25">
      <c r="A93" s="17">
        <v>45382</v>
      </c>
      <c r="B93">
        <v>1420.9</v>
      </c>
      <c r="C93">
        <v>1382.502</v>
      </c>
      <c r="D93">
        <v>1274.623</v>
      </c>
      <c r="E93">
        <v>1283.586</v>
      </c>
      <c r="F93">
        <v>1312.4</v>
      </c>
      <c r="G93">
        <v>1311.61</v>
      </c>
      <c r="H93">
        <v>1192.1220000000001</v>
      </c>
      <c r="I93">
        <v>1372.5160000000001</v>
      </c>
      <c r="J93">
        <v>2069.8159999999998</v>
      </c>
      <c r="K93">
        <v>2353.04</v>
      </c>
      <c r="L93">
        <v>2617.4499999999998</v>
      </c>
      <c r="M93">
        <v>2910.5720000000001</v>
      </c>
      <c r="N93">
        <v>3046.2550000000001</v>
      </c>
      <c r="O93">
        <v>2994.712</v>
      </c>
      <c r="P93">
        <v>2769.8009999999999</v>
      </c>
      <c r="Q93">
        <v>2507.8870000000002</v>
      </c>
      <c r="R93">
        <v>2102.89</v>
      </c>
      <c r="S93">
        <v>1957.3240000000001</v>
      </c>
      <c r="T93">
        <v>1794.7629999999999</v>
      </c>
      <c r="U93">
        <v>2054.2910000000002</v>
      </c>
      <c r="V93">
        <v>1927.902</v>
      </c>
      <c r="W93">
        <v>1883.319</v>
      </c>
      <c r="X93">
        <v>1831.67</v>
      </c>
      <c r="Y93">
        <v>1676.9169999999999</v>
      </c>
      <c r="Z93" s="6">
        <v>47048.868000000002</v>
      </c>
    </row>
    <row r="94" spans="1:26" ht="15" x14ac:dyDescent="0.25">
      <c r="A94" s="17">
        <v>45383</v>
      </c>
      <c r="B94">
        <v>1536.982</v>
      </c>
      <c r="C94">
        <v>1403.356</v>
      </c>
      <c r="D94">
        <v>1293.748</v>
      </c>
      <c r="E94">
        <v>1288.9680000000001</v>
      </c>
      <c r="F94">
        <v>1331.232</v>
      </c>
      <c r="G94">
        <v>1363.0820000000001</v>
      </c>
      <c r="H94">
        <v>1289.1510000000001</v>
      </c>
      <c r="I94">
        <v>1489.048</v>
      </c>
      <c r="J94">
        <v>2401.1509999999998</v>
      </c>
      <c r="K94">
        <v>2780.0590000000002</v>
      </c>
      <c r="L94">
        <v>3021.4650000000001</v>
      </c>
      <c r="M94">
        <v>3152.4340000000002</v>
      </c>
      <c r="N94">
        <v>3249.9580000000001</v>
      </c>
      <c r="O94">
        <v>3202.5889999999999</v>
      </c>
      <c r="P94">
        <v>2818.9810000000002</v>
      </c>
      <c r="Q94">
        <v>2542.4670000000001</v>
      </c>
      <c r="R94">
        <v>2271.0100000000002</v>
      </c>
      <c r="S94">
        <v>2080.8240000000001</v>
      </c>
      <c r="T94">
        <v>1970.4860000000001</v>
      </c>
      <c r="U94">
        <v>2196.5909999999999</v>
      </c>
      <c r="V94">
        <v>2061.5129999999999</v>
      </c>
      <c r="W94">
        <v>1981.8789999999999</v>
      </c>
      <c r="X94">
        <v>1872.2760000000001</v>
      </c>
      <c r="Y94">
        <v>1768.395</v>
      </c>
      <c r="Z94" s="6">
        <v>50367.64499999999</v>
      </c>
    </row>
    <row r="95" spans="1:26" ht="15" x14ac:dyDescent="0.25">
      <c r="A95" s="17">
        <v>45384</v>
      </c>
      <c r="B95">
        <v>1567.442</v>
      </c>
      <c r="C95">
        <v>1439.3630000000001</v>
      </c>
      <c r="D95">
        <v>1454.6120000000001</v>
      </c>
      <c r="E95">
        <v>1368.873</v>
      </c>
      <c r="F95">
        <v>1374.7370000000001</v>
      </c>
      <c r="G95">
        <v>1447.4960000000001</v>
      </c>
      <c r="H95">
        <v>1389.18</v>
      </c>
      <c r="I95">
        <v>1606.59</v>
      </c>
      <c r="J95">
        <v>2563.0149999999999</v>
      </c>
      <c r="K95">
        <v>2949.4470000000001</v>
      </c>
      <c r="L95">
        <v>3226.8319999999999</v>
      </c>
      <c r="M95">
        <v>3528.335</v>
      </c>
      <c r="N95">
        <v>3574.835</v>
      </c>
      <c r="O95">
        <v>3288.0450000000001</v>
      </c>
      <c r="P95">
        <v>2853.8380000000002</v>
      </c>
      <c r="Q95">
        <v>2561.4569999999999</v>
      </c>
      <c r="R95">
        <v>2253.1680000000001</v>
      </c>
      <c r="S95">
        <v>2053.6170000000002</v>
      </c>
      <c r="T95">
        <v>1966.8630000000001</v>
      </c>
      <c r="U95">
        <v>2280.6889999999999</v>
      </c>
      <c r="V95">
        <v>2117.9780000000001</v>
      </c>
      <c r="W95">
        <v>2001.6610000000001</v>
      </c>
      <c r="X95">
        <v>1924.355</v>
      </c>
      <c r="Y95">
        <v>1857.375</v>
      </c>
      <c r="Z95" s="6">
        <v>52649.803</v>
      </c>
    </row>
    <row r="96" spans="1:26" ht="15" x14ac:dyDescent="0.25">
      <c r="A96" s="17">
        <v>45385</v>
      </c>
      <c r="B96">
        <v>1674.952</v>
      </c>
      <c r="C96">
        <v>1532.2940000000001</v>
      </c>
      <c r="D96">
        <v>1403.4390000000001</v>
      </c>
      <c r="E96">
        <v>1340.7729999999999</v>
      </c>
      <c r="F96">
        <v>1369.08</v>
      </c>
      <c r="G96">
        <v>1414.8869999999999</v>
      </c>
      <c r="H96">
        <v>1351.634</v>
      </c>
      <c r="I96">
        <v>1593.9390000000001</v>
      </c>
      <c r="J96">
        <v>2372.2060000000001</v>
      </c>
      <c r="K96">
        <v>2593.9989999999998</v>
      </c>
      <c r="L96">
        <v>2716.04</v>
      </c>
      <c r="M96">
        <v>3024.9279999999999</v>
      </c>
      <c r="N96">
        <v>3088.8620000000001</v>
      </c>
      <c r="O96">
        <v>2917.567</v>
      </c>
      <c r="P96">
        <v>2646.0039999999999</v>
      </c>
      <c r="Q96">
        <v>2379.7080000000001</v>
      </c>
      <c r="R96">
        <v>2070.6909999999998</v>
      </c>
      <c r="S96">
        <v>1895.1679999999999</v>
      </c>
      <c r="T96">
        <v>1845.424</v>
      </c>
      <c r="U96">
        <v>2139.2829999999999</v>
      </c>
      <c r="V96">
        <v>2003.7460000000001</v>
      </c>
      <c r="W96">
        <v>1876.117</v>
      </c>
      <c r="X96">
        <v>1756.48</v>
      </c>
      <c r="Y96">
        <v>1649.172</v>
      </c>
      <c r="Z96" s="6">
        <v>48656.393000000004</v>
      </c>
    </row>
    <row r="97" spans="1:26" ht="15" x14ac:dyDescent="0.25">
      <c r="A97" s="17">
        <v>45386</v>
      </c>
      <c r="B97">
        <v>1501.56</v>
      </c>
      <c r="C97">
        <v>1363.3630000000001</v>
      </c>
      <c r="D97">
        <v>1363.509</v>
      </c>
      <c r="E97">
        <v>1328.7239999999999</v>
      </c>
      <c r="F97">
        <v>1322.748</v>
      </c>
      <c r="G97">
        <v>1355.6310000000001</v>
      </c>
      <c r="H97">
        <v>1277.7940000000001</v>
      </c>
      <c r="I97">
        <v>1484.827</v>
      </c>
      <c r="J97">
        <v>2218.5</v>
      </c>
      <c r="K97">
        <v>2443.8119999999999</v>
      </c>
      <c r="L97">
        <v>2621.78</v>
      </c>
      <c r="M97">
        <v>2778.0349999999999</v>
      </c>
      <c r="N97">
        <v>2775.41</v>
      </c>
      <c r="O97">
        <v>2556.6709999999998</v>
      </c>
      <c r="P97">
        <v>2304.0880000000002</v>
      </c>
      <c r="Q97">
        <v>2084.0859999999998</v>
      </c>
      <c r="R97">
        <v>1728.4</v>
      </c>
      <c r="S97">
        <v>1599.4649999999999</v>
      </c>
      <c r="T97">
        <v>1578.27</v>
      </c>
      <c r="U97">
        <v>1840.796</v>
      </c>
      <c r="V97">
        <v>1819.277</v>
      </c>
      <c r="W97">
        <v>1761.951</v>
      </c>
      <c r="X97">
        <v>1718.4960000000001</v>
      </c>
      <c r="Y97">
        <v>1637.712</v>
      </c>
      <c r="Z97" s="6">
        <v>44464.904999999999</v>
      </c>
    </row>
    <row r="98" spans="1:26" ht="15" x14ac:dyDescent="0.25">
      <c r="A98" s="17">
        <v>45387</v>
      </c>
      <c r="B98">
        <v>1546.7550000000001</v>
      </c>
      <c r="C98">
        <v>1453.556</v>
      </c>
      <c r="D98">
        <v>1355.8150000000001</v>
      </c>
      <c r="E98">
        <v>1341.816</v>
      </c>
      <c r="F98">
        <v>1372.6510000000001</v>
      </c>
      <c r="G98">
        <v>1411.606</v>
      </c>
      <c r="H98">
        <v>1222.9079999999999</v>
      </c>
      <c r="I98">
        <v>1375.902</v>
      </c>
      <c r="J98">
        <v>2010.635</v>
      </c>
      <c r="K98">
        <v>2141.857</v>
      </c>
      <c r="L98">
        <v>2238.6689999999999</v>
      </c>
      <c r="M98">
        <v>2134.5770000000002</v>
      </c>
      <c r="N98">
        <v>1569.579</v>
      </c>
      <c r="O98">
        <v>1501.999</v>
      </c>
      <c r="P98">
        <v>1482.1469999999999</v>
      </c>
      <c r="Q98">
        <v>1428.31</v>
      </c>
      <c r="R98">
        <v>1440.682</v>
      </c>
      <c r="S98">
        <v>1431.413</v>
      </c>
      <c r="T98">
        <v>1356.85</v>
      </c>
      <c r="U98">
        <v>1530.4929999999999</v>
      </c>
      <c r="V98">
        <v>1438.723</v>
      </c>
      <c r="W98">
        <v>1419.807</v>
      </c>
      <c r="X98">
        <v>1421.0239999999999</v>
      </c>
      <c r="Y98">
        <v>1352.452</v>
      </c>
      <c r="Z98" s="6">
        <v>36980.225999999995</v>
      </c>
    </row>
    <row r="99" spans="1:26" ht="15" x14ac:dyDescent="0.25">
      <c r="A99" s="17">
        <v>45388</v>
      </c>
      <c r="B99">
        <v>1305.7190000000001</v>
      </c>
      <c r="C99">
        <v>1287.1949999999999</v>
      </c>
      <c r="D99">
        <v>1278.4480000000001</v>
      </c>
      <c r="E99">
        <v>1272.9839999999999</v>
      </c>
      <c r="F99">
        <v>1235.6379999999999</v>
      </c>
      <c r="G99">
        <v>1206.579</v>
      </c>
      <c r="H99">
        <v>970.04499999999996</v>
      </c>
      <c r="I99">
        <v>892.44600000000003</v>
      </c>
      <c r="J99">
        <v>883.303</v>
      </c>
      <c r="K99">
        <v>907.89700000000005</v>
      </c>
      <c r="L99">
        <v>943.30200000000002</v>
      </c>
      <c r="M99">
        <v>1019.746</v>
      </c>
      <c r="N99">
        <v>1095.7860000000001</v>
      </c>
      <c r="O99">
        <v>1088.1110000000001</v>
      </c>
      <c r="P99">
        <v>1015.9160000000001</v>
      </c>
      <c r="Q99">
        <v>1012.949</v>
      </c>
      <c r="R99">
        <v>1035.981</v>
      </c>
      <c r="S99">
        <v>1041.867</v>
      </c>
      <c r="T99">
        <v>1101.5609999999999</v>
      </c>
      <c r="U99">
        <v>1421.5709999999999</v>
      </c>
      <c r="V99">
        <v>1535.923</v>
      </c>
      <c r="W99">
        <v>1621.8389999999999</v>
      </c>
      <c r="X99">
        <v>1659.319</v>
      </c>
      <c r="Y99">
        <v>1561.0229999999999</v>
      </c>
      <c r="Z99" s="6">
        <v>28395.147999999997</v>
      </c>
    </row>
    <row r="100" spans="1:26" ht="15" x14ac:dyDescent="0.25">
      <c r="A100" s="17">
        <v>45389</v>
      </c>
      <c r="B100">
        <v>1429.3720000000001</v>
      </c>
      <c r="C100">
        <v>1332.546</v>
      </c>
      <c r="D100">
        <v>1268.029</v>
      </c>
      <c r="E100">
        <v>1269.761</v>
      </c>
      <c r="F100">
        <v>1292.9449999999999</v>
      </c>
      <c r="G100">
        <v>1318.37</v>
      </c>
      <c r="H100">
        <v>1199.27</v>
      </c>
      <c r="I100">
        <v>1384.8230000000001</v>
      </c>
      <c r="J100">
        <v>2044.0920000000001</v>
      </c>
      <c r="K100">
        <v>2225.12</v>
      </c>
      <c r="L100">
        <v>2317.739</v>
      </c>
      <c r="M100">
        <v>2358.2489999999998</v>
      </c>
      <c r="N100">
        <v>2470.8470000000002</v>
      </c>
      <c r="O100">
        <v>2371.9169999999999</v>
      </c>
      <c r="P100">
        <v>2226.1819999999998</v>
      </c>
      <c r="Q100">
        <v>1989.9770000000001</v>
      </c>
      <c r="R100">
        <v>1703.3979999999999</v>
      </c>
      <c r="S100">
        <v>1650.8430000000001</v>
      </c>
      <c r="T100">
        <v>1626.8330000000001</v>
      </c>
      <c r="U100">
        <v>1960.4290000000001</v>
      </c>
      <c r="V100">
        <v>1917.703</v>
      </c>
      <c r="W100">
        <v>1849.0170000000001</v>
      </c>
      <c r="X100">
        <v>1740.711</v>
      </c>
      <c r="Y100">
        <v>1626.5550000000001</v>
      </c>
      <c r="Z100" s="6">
        <v>42574.728000000017</v>
      </c>
    </row>
    <row r="101" spans="1:26" ht="15" x14ac:dyDescent="0.25">
      <c r="A101" s="17">
        <v>45390</v>
      </c>
      <c r="B101">
        <v>1491.9490000000001</v>
      </c>
      <c r="C101">
        <v>1413.2760000000001</v>
      </c>
      <c r="D101">
        <v>1334.5160000000001</v>
      </c>
      <c r="E101">
        <v>1298.9369999999999</v>
      </c>
      <c r="F101">
        <v>1296.2660000000001</v>
      </c>
      <c r="G101">
        <v>1347.799</v>
      </c>
      <c r="H101">
        <v>1216.222</v>
      </c>
      <c r="I101">
        <v>1451.768</v>
      </c>
      <c r="J101">
        <v>2020.537</v>
      </c>
      <c r="K101">
        <v>2214.66</v>
      </c>
      <c r="L101">
        <v>2116.4279999999999</v>
      </c>
      <c r="M101">
        <v>2049.7739999999999</v>
      </c>
      <c r="N101">
        <v>2100.9670000000001</v>
      </c>
      <c r="O101">
        <v>2070.1660000000002</v>
      </c>
      <c r="P101">
        <v>1983.403</v>
      </c>
      <c r="Q101">
        <v>1774.1010000000001</v>
      </c>
      <c r="R101">
        <v>1511.8040000000001</v>
      </c>
      <c r="S101">
        <v>1468.404</v>
      </c>
      <c r="T101">
        <v>1543.758</v>
      </c>
      <c r="U101">
        <v>1795.4960000000001</v>
      </c>
      <c r="V101">
        <v>1767.405</v>
      </c>
      <c r="W101">
        <v>1680.116</v>
      </c>
      <c r="X101">
        <v>1642.6610000000001</v>
      </c>
      <c r="Y101">
        <v>1557.771</v>
      </c>
      <c r="Z101" s="6">
        <v>40148.184000000001</v>
      </c>
    </row>
    <row r="102" spans="1:26" ht="15" x14ac:dyDescent="0.25">
      <c r="A102" s="17">
        <v>45391</v>
      </c>
      <c r="B102">
        <v>1406.8620000000001</v>
      </c>
      <c r="C102">
        <v>1305.367</v>
      </c>
      <c r="D102">
        <v>1279.7349999999999</v>
      </c>
      <c r="E102">
        <v>1269.4449999999999</v>
      </c>
      <c r="F102">
        <v>1293.951</v>
      </c>
      <c r="G102">
        <v>1323.9880000000001</v>
      </c>
      <c r="H102">
        <v>1183.5119999999999</v>
      </c>
      <c r="I102">
        <v>1363.884</v>
      </c>
      <c r="J102">
        <v>1790.7090000000001</v>
      </c>
      <c r="K102">
        <v>1933.1569999999999</v>
      </c>
      <c r="L102">
        <v>1943.682</v>
      </c>
      <c r="M102">
        <v>1929.952</v>
      </c>
      <c r="N102">
        <v>1934.0719999999999</v>
      </c>
      <c r="O102">
        <v>1772.35</v>
      </c>
      <c r="P102">
        <v>1724.338</v>
      </c>
      <c r="Q102">
        <v>1554.5260000000001</v>
      </c>
      <c r="R102">
        <v>1370.127</v>
      </c>
      <c r="S102">
        <v>1388.422</v>
      </c>
      <c r="T102">
        <v>1347.0260000000001</v>
      </c>
      <c r="U102">
        <v>1665.748</v>
      </c>
      <c r="V102">
        <v>1707.905</v>
      </c>
      <c r="W102">
        <v>1701.7809999999999</v>
      </c>
      <c r="X102">
        <v>1656.355</v>
      </c>
      <c r="Y102">
        <v>1609.6120000000001</v>
      </c>
      <c r="Z102" s="6">
        <v>37456.506000000008</v>
      </c>
    </row>
    <row r="103" spans="1:26" ht="15" x14ac:dyDescent="0.25">
      <c r="A103" s="17">
        <v>45392</v>
      </c>
      <c r="B103">
        <v>1474.394</v>
      </c>
      <c r="C103">
        <v>1362.4179999999999</v>
      </c>
      <c r="D103">
        <v>1298.3530000000001</v>
      </c>
      <c r="E103">
        <v>1264.664</v>
      </c>
      <c r="F103">
        <v>1309.655</v>
      </c>
      <c r="G103">
        <v>1333.433</v>
      </c>
      <c r="H103">
        <v>1153.818</v>
      </c>
      <c r="I103">
        <v>1340.308</v>
      </c>
      <c r="J103">
        <v>1766.261</v>
      </c>
      <c r="K103">
        <v>1862.3019999999999</v>
      </c>
      <c r="L103">
        <v>1882.078</v>
      </c>
      <c r="M103">
        <v>1872.9380000000001</v>
      </c>
      <c r="N103">
        <v>1861.87</v>
      </c>
      <c r="O103">
        <v>1710.65</v>
      </c>
      <c r="P103">
        <v>1666.3019999999999</v>
      </c>
      <c r="Q103">
        <v>1505.18</v>
      </c>
      <c r="R103">
        <v>1355.1790000000001</v>
      </c>
      <c r="S103">
        <v>1314.7729999999999</v>
      </c>
      <c r="T103">
        <v>1407.7560000000001</v>
      </c>
      <c r="U103">
        <v>1631.846</v>
      </c>
      <c r="V103">
        <v>1690.6030000000001</v>
      </c>
      <c r="W103">
        <v>1666.8530000000001</v>
      </c>
      <c r="X103">
        <v>1632.4739999999999</v>
      </c>
      <c r="Y103">
        <v>1564.34</v>
      </c>
      <c r="Z103" s="6">
        <v>36928.447999999997</v>
      </c>
    </row>
    <row r="104" spans="1:26" ht="15" x14ac:dyDescent="0.25">
      <c r="A104" s="17">
        <v>45393</v>
      </c>
      <c r="B104">
        <v>1450.4659999999999</v>
      </c>
      <c r="C104">
        <v>1289.1469999999999</v>
      </c>
      <c r="D104">
        <v>1284.6790000000001</v>
      </c>
      <c r="E104">
        <v>1258.3109999999999</v>
      </c>
      <c r="F104">
        <v>1283.508</v>
      </c>
      <c r="G104">
        <v>1299.172</v>
      </c>
      <c r="H104">
        <v>1135.8720000000001</v>
      </c>
      <c r="I104">
        <v>1318.6469999999999</v>
      </c>
      <c r="J104">
        <v>1725.9110000000001</v>
      </c>
      <c r="K104">
        <v>1848.335</v>
      </c>
      <c r="L104">
        <v>1911.694</v>
      </c>
      <c r="M104">
        <v>1968.5160000000001</v>
      </c>
      <c r="N104">
        <v>2052.047</v>
      </c>
      <c r="O104">
        <v>1856.453</v>
      </c>
      <c r="P104">
        <v>1689.4739999999999</v>
      </c>
      <c r="Q104">
        <v>1560.394</v>
      </c>
      <c r="R104">
        <v>1342.9259999999999</v>
      </c>
      <c r="S104">
        <v>1307.7090000000001</v>
      </c>
      <c r="T104">
        <v>1315.8879999999999</v>
      </c>
      <c r="U104">
        <v>1622.6559999999999</v>
      </c>
      <c r="V104">
        <v>1628.654</v>
      </c>
      <c r="W104">
        <v>1602.623</v>
      </c>
      <c r="X104">
        <v>1563.2829999999999</v>
      </c>
      <c r="Y104">
        <v>1488.4290000000001</v>
      </c>
      <c r="Z104" s="6">
        <v>36804.793999999994</v>
      </c>
    </row>
    <row r="105" spans="1:26" ht="15" x14ac:dyDescent="0.25">
      <c r="A105" s="17">
        <v>45394</v>
      </c>
      <c r="B105">
        <v>1468.93</v>
      </c>
      <c r="C105">
        <v>1386.7280000000001</v>
      </c>
      <c r="D105">
        <v>1354.1469999999999</v>
      </c>
      <c r="E105">
        <v>1329.7270000000001</v>
      </c>
      <c r="F105">
        <v>1348.441</v>
      </c>
      <c r="G105">
        <v>1315.42</v>
      </c>
      <c r="H105">
        <v>1127.623</v>
      </c>
      <c r="I105">
        <v>1153.5440000000001</v>
      </c>
      <c r="J105">
        <v>1296.9169999999999</v>
      </c>
      <c r="K105">
        <v>1414.7429999999999</v>
      </c>
      <c r="L105">
        <v>1443.9290000000001</v>
      </c>
      <c r="M105">
        <v>1392.527</v>
      </c>
      <c r="N105">
        <v>1312.462</v>
      </c>
      <c r="O105">
        <v>1337.1410000000001</v>
      </c>
      <c r="P105">
        <v>1342.327</v>
      </c>
      <c r="Q105">
        <v>1317.1210000000001</v>
      </c>
      <c r="R105">
        <v>1258.8389999999999</v>
      </c>
      <c r="S105">
        <v>1228.373</v>
      </c>
      <c r="T105">
        <v>1215.9949999999999</v>
      </c>
      <c r="U105">
        <v>1488.421</v>
      </c>
      <c r="V105">
        <v>1335.0840000000001</v>
      </c>
      <c r="W105">
        <v>1302.519</v>
      </c>
      <c r="X105">
        <v>1320.5360000000001</v>
      </c>
      <c r="Y105">
        <v>1271.6559999999999</v>
      </c>
      <c r="Z105" s="6">
        <v>31763.149999999994</v>
      </c>
    </row>
    <row r="106" spans="1:26" ht="15" x14ac:dyDescent="0.25">
      <c r="A106" s="17">
        <v>45395</v>
      </c>
      <c r="B106">
        <v>1284.001</v>
      </c>
      <c r="C106">
        <v>1214.6849999999999</v>
      </c>
      <c r="D106">
        <v>1242.4570000000001</v>
      </c>
      <c r="E106">
        <v>1220.626</v>
      </c>
      <c r="F106">
        <v>1180.674</v>
      </c>
      <c r="G106">
        <v>1138.001</v>
      </c>
      <c r="H106">
        <v>907.92200000000003</v>
      </c>
      <c r="I106">
        <v>833.31700000000001</v>
      </c>
      <c r="J106">
        <v>850.23599999999999</v>
      </c>
      <c r="K106">
        <v>885</v>
      </c>
      <c r="L106">
        <v>907.37699999999995</v>
      </c>
      <c r="M106">
        <v>971.52200000000005</v>
      </c>
      <c r="N106">
        <v>1045.5709999999999</v>
      </c>
      <c r="O106">
        <v>1034.404</v>
      </c>
      <c r="P106">
        <v>983.57899999999995</v>
      </c>
      <c r="Q106">
        <v>973.00400000000002</v>
      </c>
      <c r="R106">
        <v>976.07799999999997</v>
      </c>
      <c r="S106">
        <v>984.60199999999998</v>
      </c>
      <c r="T106">
        <v>997.55200000000002</v>
      </c>
      <c r="U106">
        <v>1325.287</v>
      </c>
      <c r="V106">
        <v>1446.153</v>
      </c>
      <c r="W106">
        <v>1517.538</v>
      </c>
      <c r="X106">
        <v>1524.057</v>
      </c>
      <c r="Y106">
        <v>1484.277</v>
      </c>
      <c r="Z106" s="6">
        <v>26927.920000000006</v>
      </c>
    </row>
    <row r="107" spans="1:26" ht="15" x14ac:dyDescent="0.25">
      <c r="A107" s="17">
        <v>45396</v>
      </c>
      <c r="B107">
        <v>1356.585</v>
      </c>
      <c r="C107">
        <v>1291.586</v>
      </c>
      <c r="D107">
        <v>1201.663</v>
      </c>
      <c r="E107">
        <v>1197.962</v>
      </c>
      <c r="F107">
        <v>1253.5239999999999</v>
      </c>
      <c r="G107">
        <v>1254.624</v>
      </c>
      <c r="H107">
        <v>1024.2239999999999</v>
      </c>
      <c r="I107">
        <v>1107.0139999999999</v>
      </c>
      <c r="J107">
        <v>1303.875</v>
      </c>
      <c r="K107">
        <v>1403.4960000000001</v>
      </c>
      <c r="L107">
        <v>1431.66</v>
      </c>
      <c r="M107">
        <v>1424.7170000000001</v>
      </c>
      <c r="N107">
        <v>1421.0250000000001</v>
      </c>
      <c r="O107">
        <v>1374.623</v>
      </c>
      <c r="P107">
        <v>1292.2719999999999</v>
      </c>
      <c r="Q107">
        <v>1271.681</v>
      </c>
      <c r="R107">
        <v>1195.8869999999999</v>
      </c>
      <c r="S107">
        <v>1150.29</v>
      </c>
      <c r="T107">
        <v>1182.009</v>
      </c>
      <c r="U107">
        <v>1574.9179999999999</v>
      </c>
      <c r="V107">
        <v>1650.1559999999999</v>
      </c>
      <c r="W107">
        <v>1624.6030000000001</v>
      </c>
      <c r="X107">
        <v>1579.1990000000001</v>
      </c>
      <c r="Y107">
        <v>1512.76</v>
      </c>
      <c r="Z107" s="6">
        <v>32080.353000000003</v>
      </c>
    </row>
    <row r="108" spans="1:26" ht="15" x14ac:dyDescent="0.25">
      <c r="A108" s="17">
        <v>45397</v>
      </c>
      <c r="B108">
        <v>1413.067</v>
      </c>
      <c r="C108">
        <v>1246.67</v>
      </c>
      <c r="D108">
        <v>1217.4690000000001</v>
      </c>
      <c r="E108">
        <v>1245.9549999999999</v>
      </c>
      <c r="F108">
        <v>1272.3910000000001</v>
      </c>
      <c r="G108">
        <v>1294.874</v>
      </c>
      <c r="H108">
        <v>1053.6780000000001</v>
      </c>
      <c r="I108">
        <v>1145.25</v>
      </c>
      <c r="J108">
        <v>1363.433</v>
      </c>
      <c r="K108">
        <v>1555.376</v>
      </c>
      <c r="L108">
        <v>1776.319</v>
      </c>
      <c r="M108">
        <v>1757.1690000000001</v>
      </c>
      <c r="N108">
        <v>1743.2329999999999</v>
      </c>
      <c r="O108">
        <v>1564.2550000000001</v>
      </c>
      <c r="P108">
        <v>1420.8779999999999</v>
      </c>
      <c r="Q108">
        <v>1374.19</v>
      </c>
      <c r="R108">
        <v>1281.912</v>
      </c>
      <c r="S108">
        <v>1259.742</v>
      </c>
      <c r="T108">
        <v>1264.2639999999999</v>
      </c>
      <c r="U108">
        <v>1602.6010000000001</v>
      </c>
      <c r="V108">
        <v>1605.8589999999999</v>
      </c>
      <c r="W108">
        <v>1572.3140000000001</v>
      </c>
      <c r="X108">
        <v>1509.2170000000001</v>
      </c>
      <c r="Y108">
        <v>1481.9090000000001</v>
      </c>
      <c r="Z108" s="6">
        <v>34022.024999999994</v>
      </c>
    </row>
    <row r="109" spans="1:26" ht="15" x14ac:dyDescent="0.25">
      <c r="A109" s="17">
        <v>45398</v>
      </c>
      <c r="B109">
        <v>1376.5640000000001</v>
      </c>
      <c r="C109">
        <v>1244.0550000000001</v>
      </c>
      <c r="D109">
        <v>1206.191</v>
      </c>
      <c r="E109">
        <v>1234.6400000000001</v>
      </c>
      <c r="F109">
        <v>1259.54</v>
      </c>
      <c r="G109">
        <v>1230.9649999999999</v>
      </c>
      <c r="H109">
        <v>1032.693</v>
      </c>
      <c r="I109">
        <v>1259.9280000000001</v>
      </c>
      <c r="J109">
        <v>1570.5889999999999</v>
      </c>
      <c r="K109">
        <v>1803.373</v>
      </c>
      <c r="L109">
        <v>1871.1969999999999</v>
      </c>
      <c r="M109">
        <v>1892.123</v>
      </c>
      <c r="N109">
        <v>1925.077</v>
      </c>
      <c r="O109">
        <v>1680.8209999999999</v>
      </c>
      <c r="P109">
        <v>1516.1120000000001</v>
      </c>
      <c r="Q109">
        <v>1524.4949999999999</v>
      </c>
      <c r="R109">
        <v>1424.8420000000001</v>
      </c>
      <c r="S109">
        <v>1329.1079999999999</v>
      </c>
      <c r="T109">
        <v>1287.7190000000001</v>
      </c>
      <c r="U109">
        <v>1606.3420000000001</v>
      </c>
      <c r="V109">
        <v>1599.96</v>
      </c>
      <c r="W109">
        <v>1567.201</v>
      </c>
      <c r="X109">
        <v>1514.876</v>
      </c>
      <c r="Y109">
        <v>1494.4949999999999</v>
      </c>
      <c r="Z109" s="6">
        <v>35452.906000000003</v>
      </c>
    </row>
    <row r="110" spans="1:26" ht="15" x14ac:dyDescent="0.25">
      <c r="A110" s="17">
        <v>45399</v>
      </c>
      <c r="B110">
        <v>1356.394</v>
      </c>
      <c r="C110">
        <v>1262.655</v>
      </c>
      <c r="D110">
        <v>1247.377</v>
      </c>
      <c r="E110">
        <v>1218.846</v>
      </c>
      <c r="F110">
        <v>1250.491</v>
      </c>
      <c r="G110">
        <v>1259.289</v>
      </c>
      <c r="H110">
        <v>1027.8409999999999</v>
      </c>
      <c r="I110">
        <v>1230.105</v>
      </c>
      <c r="J110">
        <v>1623.5519999999999</v>
      </c>
      <c r="K110">
        <v>1858.4839999999999</v>
      </c>
      <c r="L110">
        <v>1974.78</v>
      </c>
      <c r="M110">
        <v>2084.105</v>
      </c>
      <c r="N110">
        <v>2166.0030000000002</v>
      </c>
      <c r="O110">
        <v>1854.18</v>
      </c>
      <c r="P110">
        <v>1638.7819999999999</v>
      </c>
      <c r="Q110">
        <v>1533.443</v>
      </c>
      <c r="R110">
        <v>1487.6780000000001</v>
      </c>
      <c r="S110">
        <v>1461.989</v>
      </c>
      <c r="T110">
        <v>1401.4849999999999</v>
      </c>
      <c r="U110">
        <v>1713.596</v>
      </c>
      <c r="V110">
        <v>1675.8720000000001</v>
      </c>
      <c r="W110">
        <v>1658.0360000000001</v>
      </c>
      <c r="X110">
        <v>1637.376</v>
      </c>
      <c r="Y110">
        <v>1600.866</v>
      </c>
      <c r="Z110" s="6">
        <v>37223.225000000006</v>
      </c>
    </row>
    <row r="111" spans="1:26" ht="15" x14ac:dyDescent="0.25">
      <c r="A111" s="17">
        <v>45400</v>
      </c>
      <c r="B111">
        <v>1440.3510000000001</v>
      </c>
      <c r="C111">
        <v>1327.681</v>
      </c>
      <c r="D111">
        <v>1305.886</v>
      </c>
      <c r="E111">
        <v>1266.7249999999999</v>
      </c>
      <c r="F111">
        <v>1343.8140000000001</v>
      </c>
      <c r="G111">
        <v>1314.731</v>
      </c>
      <c r="H111">
        <v>1126.4870000000001</v>
      </c>
      <c r="I111">
        <v>1330.461</v>
      </c>
      <c r="J111">
        <v>1704.3309999999999</v>
      </c>
      <c r="K111">
        <v>1929.078</v>
      </c>
      <c r="L111">
        <v>2023.473</v>
      </c>
      <c r="M111">
        <v>2013.8610000000001</v>
      </c>
      <c r="N111">
        <v>2001.37</v>
      </c>
      <c r="O111">
        <v>1682.2529999999999</v>
      </c>
      <c r="P111">
        <v>1478.184</v>
      </c>
      <c r="Q111">
        <v>1434.33</v>
      </c>
      <c r="R111">
        <v>1322.319</v>
      </c>
      <c r="S111">
        <v>1260.069</v>
      </c>
      <c r="T111">
        <v>1269.684</v>
      </c>
      <c r="U111">
        <v>1603.3920000000001</v>
      </c>
      <c r="V111">
        <v>1642.8720000000001</v>
      </c>
      <c r="W111">
        <v>1661.905</v>
      </c>
      <c r="X111">
        <v>1663.826</v>
      </c>
      <c r="Y111">
        <v>1575.7090000000001</v>
      </c>
      <c r="Z111" s="6">
        <v>36722.792000000001</v>
      </c>
    </row>
    <row r="112" spans="1:26" ht="15" x14ac:dyDescent="0.25">
      <c r="A112" s="17">
        <v>45401</v>
      </c>
      <c r="B112">
        <v>1425.114</v>
      </c>
      <c r="C112">
        <v>1345.153</v>
      </c>
      <c r="D112">
        <v>1317.884</v>
      </c>
      <c r="E112">
        <v>1299.028</v>
      </c>
      <c r="F112">
        <v>1329.7729999999999</v>
      </c>
      <c r="G112">
        <v>1350.6510000000001</v>
      </c>
      <c r="H112">
        <v>1097.7750000000001</v>
      </c>
      <c r="I112">
        <v>1165.6959999999999</v>
      </c>
      <c r="J112">
        <v>1224.6379999999999</v>
      </c>
      <c r="K112">
        <v>1319.941</v>
      </c>
      <c r="L112">
        <v>1360.4059999999999</v>
      </c>
      <c r="M112">
        <v>1352.819</v>
      </c>
      <c r="N112">
        <v>1357.509</v>
      </c>
      <c r="O112">
        <v>1389.3389999999999</v>
      </c>
      <c r="P112">
        <v>1337.5419999999999</v>
      </c>
      <c r="Q112">
        <v>1343.152</v>
      </c>
      <c r="R112">
        <v>1294.681</v>
      </c>
      <c r="S112">
        <v>1274.655</v>
      </c>
      <c r="T112">
        <v>1259.1010000000001</v>
      </c>
      <c r="U112">
        <v>1493.933</v>
      </c>
      <c r="V112">
        <v>1365.1130000000001</v>
      </c>
      <c r="W112">
        <v>1300.7070000000001</v>
      </c>
      <c r="X112">
        <v>1310.85</v>
      </c>
      <c r="Y112">
        <v>1273.0909999999999</v>
      </c>
      <c r="Z112" s="6">
        <v>31588.551000000003</v>
      </c>
    </row>
    <row r="113" spans="1:26" ht="15" x14ac:dyDescent="0.25">
      <c r="A113" s="17">
        <v>45402</v>
      </c>
      <c r="B113">
        <v>1278.08</v>
      </c>
      <c r="C113">
        <v>1220.943</v>
      </c>
      <c r="D113">
        <v>1214.807</v>
      </c>
      <c r="E113">
        <v>1232.3440000000001</v>
      </c>
      <c r="F113">
        <v>1146.625</v>
      </c>
      <c r="G113">
        <v>1107.78</v>
      </c>
      <c r="H113">
        <v>849.68799999999999</v>
      </c>
      <c r="I113">
        <v>840.43700000000001</v>
      </c>
      <c r="J113">
        <v>871.70399999999995</v>
      </c>
      <c r="K113">
        <v>878.26</v>
      </c>
      <c r="L113">
        <v>892.572</v>
      </c>
      <c r="M113">
        <v>973.09400000000005</v>
      </c>
      <c r="N113">
        <v>1057.7139999999999</v>
      </c>
      <c r="O113">
        <v>1031.2909999999999</v>
      </c>
      <c r="P113">
        <v>1048.5440000000001</v>
      </c>
      <c r="Q113">
        <v>1021.163</v>
      </c>
      <c r="R113">
        <v>1024.32</v>
      </c>
      <c r="S113">
        <v>1024.6220000000001</v>
      </c>
      <c r="T113">
        <v>1053.9580000000001</v>
      </c>
      <c r="U113">
        <v>1323.1869999999999</v>
      </c>
      <c r="V113">
        <v>1437.605</v>
      </c>
      <c r="W113">
        <v>1468.4380000000001</v>
      </c>
      <c r="X113">
        <v>1501.8309999999999</v>
      </c>
      <c r="Y113">
        <v>1496.806</v>
      </c>
      <c r="Z113" s="6">
        <v>26995.812999999991</v>
      </c>
    </row>
    <row r="114" spans="1:26" ht="15" x14ac:dyDescent="0.25">
      <c r="A114" s="17">
        <v>45403</v>
      </c>
      <c r="B114">
        <v>1364.2550000000001</v>
      </c>
      <c r="C114">
        <v>1217.23</v>
      </c>
      <c r="D114">
        <v>1189.8800000000001</v>
      </c>
      <c r="E114">
        <v>1220.6679999999999</v>
      </c>
      <c r="F114">
        <v>1210.501</v>
      </c>
      <c r="G114">
        <v>1209.5050000000001</v>
      </c>
      <c r="H114">
        <v>978.07500000000005</v>
      </c>
      <c r="I114">
        <v>1072.0119999999999</v>
      </c>
      <c r="J114">
        <v>1202.43</v>
      </c>
      <c r="K114">
        <v>1253.7470000000001</v>
      </c>
      <c r="L114">
        <v>1229.7070000000001</v>
      </c>
      <c r="M114">
        <v>1189.4590000000001</v>
      </c>
      <c r="N114">
        <v>1208.2909999999999</v>
      </c>
      <c r="O114">
        <v>1216.116</v>
      </c>
      <c r="P114">
        <v>1139.6300000000001</v>
      </c>
      <c r="Q114">
        <v>1103.4380000000001</v>
      </c>
      <c r="R114">
        <v>1092.9690000000001</v>
      </c>
      <c r="S114">
        <v>1046.8130000000001</v>
      </c>
      <c r="T114">
        <v>1035.3879999999999</v>
      </c>
      <c r="U114">
        <v>1385.162</v>
      </c>
      <c r="V114">
        <v>1429.4749999999999</v>
      </c>
      <c r="W114">
        <v>1396.8879999999999</v>
      </c>
      <c r="X114">
        <v>1345.079</v>
      </c>
      <c r="Y114">
        <v>1385.385</v>
      </c>
      <c r="Z114" s="6">
        <v>29122.102999999999</v>
      </c>
    </row>
    <row r="115" spans="1:26" ht="15" x14ac:dyDescent="0.25">
      <c r="A115" s="17">
        <v>45404</v>
      </c>
      <c r="B115">
        <v>1284.355</v>
      </c>
      <c r="C115">
        <v>1239.4349999999999</v>
      </c>
      <c r="D115">
        <v>1225.95</v>
      </c>
      <c r="E115">
        <v>1202.0440000000001</v>
      </c>
      <c r="F115">
        <v>1225.327</v>
      </c>
      <c r="G115">
        <v>1218.223</v>
      </c>
      <c r="H115">
        <v>992.57100000000003</v>
      </c>
      <c r="I115">
        <v>1061.623</v>
      </c>
      <c r="J115">
        <v>1143.806</v>
      </c>
      <c r="K115">
        <v>1191.1880000000001</v>
      </c>
      <c r="L115">
        <v>1198.6110000000001</v>
      </c>
      <c r="M115">
        <v>1184.8040000000001</v>
      </c>
      <c r="N115">
        <v>1229.261</v>
      </c>
      <c r="O115">
        <v>1276.4880000000001</v>
      </c>
      <c r="P115">
        <v>1188.442</v>
      </c>
      <c r="Q115">
        <v>1150.152</v>
      </c>
      <c r="R115">
        <v>1159.7139999999999</v>
      </c>
      <c r="S115">
        <v>1152.046</v>
      </c>
      <c r="T115">
        <v>1180.8510000000001</v>
      </c>
      <c r="U115">
        <v>1393.655</v>
      </c>
      <c r="V115">
        <v>1371.3510000000001</v>
      </c>
      <c r="W115">
        <v>1295.385</v>
      </c>
      <c r="X115">
        <v>1250.8869999999999</v>
      </c>
      <c r="Y115">
        <v>1336.6669999999999</v>
      </c>
      <c r="Z115" s="6">
        <v>29152.835999999992</v>
      </c>
    </row>
    <row r="116" spans="1:26" ht="15" x14ac:dyDescent="0.25">
      <c r="A116" s="17">
        <v>45405</v>
      </c>
      <c r="B116">
        <v>1263.1869999999999</v>
      </c>
      <c r="C116">
        <v>1190.182</v>
      </c>
      <c r="D116">
        <v>1184.585</v>
      </c>
      <c r="E116">
        <v>1165.847</v>
      </c>
      <c r="F116">
        <v>1158.181</v>
      </c>
      <c r="G116">
        <v>1082.162</v>
      </c>
      <c r="H116">
        <v>842.09799999999996</v>
      </c>
      <c r="I116">
        <v>878.63800000000003</v>
      </c>
      <c r="J116">
        <v>917.79399999999998</v>
      </c>
      <c r="K116">
        <v>938.36099999999999</v>
      </c>
      <c r="L116">
        <v>986.25</v>
      </c>
      <c r="M116">
        <v>1047.8779999999999</v>
      </c>
      <c r="N116">
        <v>1090.2550000000001</v>
      </c>
      <c r="O116">
        <v>1014.616</v>
      </c>
      <c r="P116">
        <v>1011.063</v>
      </c>
      <c r="Q116">
        <v>1061.6479999999999</v>
      </c>
      <c r="R116">
        <v>1070.5999999999999</v>
      </c>
      <c r="S116">
        <v>1064.7260000000001</v>
      </c>
      <c r="T116">
        <v>1052.7639999999999</v>
      </c>
      <c r="U116">
        <v>1326.1769999999999</v>
      </c>
      <c r="V116">
        <v>1431.2760000000001</v>
      </c>
      <c r="W116">
        <v>1423.4469999999999</v>
      </c>
      <c r="X116">
        <v>1401.5150000000001</v>
      </c>
      <c r="Y116">
        <v>1393.202</v>
      </c>
      <c r="Z116" s="6">
        <v>26996.452000000001</v>
      </c>
    </row>
    <row r="117" spans="1:26" ht="15" x14ac:dyDescent="0.25">
      <c r="A117" s="17">
        <v>45406</v>
      </c>
      <c r="B117">
        <v>1261.6690000000001</v>
      </c>
      <c r="C117">
        <v>1143.373</v>
      </c>
      <c r="D117">
        <v>1171.4870000000001</v>
      </c>
      <c r="E117">
        <v>1184.825</v>
      </c>
      <c r="F117">
        <v>1224.037</v>
      </c>
      <c r="G117">
        <v>1173.0730000000001</v>
      </c>
      <c r="H117">
        <v>963.40499999999997</v>
      </c>
      <c r="I117">
        <v>1049.723</v>
      </c>
      <c r="J117">
        <v>1182.557</v>
      </c>
      <c r="K117">
        <v>1313.796</v>
      </c>
      <c r="L117">
        <v>1349.287</v>
      </c>
      <c r="M117">
        <v>1335.048</v>
      </c>
      <c r="N117">
        <v>1359.423</v>
      </c>
      <c r="O117">
        <v>1370.921</v>
      </c>
      <c r="P117">
        <v>1303.877</v>
      </c>
      <c r="Q117">
        <v>1340.4449999999999</v>
      </c>
      <c r="R117">
        <v>1328.63</v>
      </c>
      <c r="S117">
        <v>1312.51</v>
      </c>
      <c r="T117">
        <v>1307.1420000000001</v>
      </c>
      <c r="U117">
        <v>1665.7360000000001</v>
      </c>
      <c r="V117">
        <v>1717.778</v>
      </c>
      <c r="W117">
        <v>1641.048</v>
      </c>
      <c r="X117">
        <v>1599.5909999999999</v>
      </c>
      <c r="Y117">
        <v>1571.1559999999999</v>
      </c>
      <c r="Z117" s="6">
        <v>31870.537</v>
      </c>
    </row>
    <row r="118" spans="1:26" ht="15" x14ac:dyDescent="0.25">
      <c r="A118" s="17">
        <v>45407</v>
      </c>
      <c r="B118">
        <v>1400.462</v>
      </c>
      <c r="C118">
        <v>1310.0429999999999</v>
      </c>
      <c r="D118">
        <v>1270.2739999999999</v>
      </c>
      <c r="E118">
        <v>1243.4380000000001</v>
      </c>
      <c r="F118">
        <v>1294.7149999999999</v>
      </c>
      <c r="G118">
        <v>1279.9059999999999</v>
      </c>
      <c r="H118">
        <v>1064.454</v>
      </c>
      <c r="I118">
        <v>1223.3510000000001</v>
      </c>
      <c r="J118">
        <v>1382.749</v>
      </c>
      <c r="K118">
        <v>1479.9269999999999</v>
      </c>
      <c r="L118">
        <v>1487.048</v>
      </c>
      <c r="M118">
        <v>1491.471</v>
      </c>
      <c r="N118">
        <v>1582.3779999999999</v>
      </c>
      <c r="O118">
        <v>1573.645</v>
      </c>
      <c r="P118">
        <v>1469.164</v>
      </c>
      <c r="Q118">
        <v>1476.9829999999999</v>
      </c>
      <c r="R118">
        <v>1498.682</v>
      </c>
      <c r="S118">
        <v>1455.646</v>
      </c>
      <c r="T118">
        <v>1320.403</v>
      </c>
      <c r="U118">
        <v>1609.7059999999999</v>
      </c>
      <c r="V118">
        <v>1636.375</v>
      </c>
      <c r="W118">
        <v>1579.982</v>
      </c>
      <c r="X118">
        <v>1553.125</v>
      </c>
      <c r="Y118">
        <v>1558.211</v>
      </c>
      <c r="Z118" s="6">
        <v>34242.137999999999</v>
      </c>
    </row>
    <row r="119" spans="1:26" ht="15" x14ac:dyDescent="0.25">
      <c r="A119" s="17">
        <v>45408</v>
      </c>
      <c r="B119">
        <v>1418.9970000000001</v>
      </c>
      <c r="C119">
        <v>1311.297</v>
      </c>
      <c r="D119">
        <v>1300.251</v>
      </c>
      <c r="E119">
        <v>1282.9059999999999</v>
      </c>
      <c r="F119">
        <v>1336.009</v>
      </c>
      <c r="G119">
        <v>1329.88</v>
      </c>
      <c r="H119">
        <v>1089.316</v>
      </c>
      <c r="I119">
        <v>1189.018</v>
      </c>
      <c r="J119">
        <v>1299.6130000000001</v>
      </c>
      <c r="K119">
        <v>1347.9480000000001</v>
      </c>
      <c r="L119">
        <v>1324.6959999999999</v>
      </c>
      <c r="M119">
        <v>1275.3409999999999</v>
      </c>
      <c r="N119">
        <v>1315.307</v>
      </c>
      <c r="O119">
        <v>1397.5119999999999</v>
      </c>
      <c r="P119">
        <v>1348.8789999999999</v>
      </c>
      <c r="Q119">
        <v>1232.2260000000001</v>
      </c>
      <c r="R119">
        <v>1196.6769999999999</v>
      </c>
      <c r="S119">
        <v>1179.806</v>
      </c>
      <c r="T119">
        <v>1179.2950000000001</v>
      </c>
      <c r="U119">
        <v>1388.7460000000001</v>
      </c>
      <c r="V119">
        <v>1293.355</v>
      </c>
      <c r="W119">
        <v>1213.423</v>
      </c>
      <c r="X119">
        <v>1255.981</v>
      </c>
      <c r="Y119">
        <v>1199.1199999999999</v>
      </c>
      <c r="Z119" s="6">
        <v>30705.598999999998</v>
      </c>
    </row>
    <row r="120" spans="1:26" ht="15" x14ac:dyDescent="0.25">
      <c r="A120" s="17">
        <v>45409</v>
      </c>
      <c r="B120">
        <v>1174.239</v>
      </c>
      <c r="C120">
        <v>1151.1759999999999</v>
      </c>
      <c r="D120">
        <v>1145.133</v>
      </c>
      <c r="E120">
        <v>1141.1559999999999</v>
      </c>
      <c r="F120">
        <v>1113.461</v>
      </c>
      <c r="G120">
        <v>1043.0889999999999</v>
      </c>
      <c r="H120">
        <v>807.08699999999999</v>
      </c>
      <c r="I120">
        <v>823.67100000000005</v>
      </c>
      <c r="J120">
        <v>828.721</v>
      </c>
      <c r="K120">
        <v>834.32600000000002</v>
      </c>
      <c r="L120">
        <v>866.71799999999996</v>
      </c>
      <c r="M120">
        <v>920.52300000000002</v>
      </c>
      <c r="N120">
        <v>1000.756</v>
      </c>
      <c r="O120">
        <v>1000.971</v>
      </c>
      <c r="P120">
        <v>959.41499999999996</v>
      </c>
      <c r="Q120">
        <v>944.30799999999999</v>
      </c>
      <c r="R120">
        <v>924.20500000000004</v>
      </c>
      <c r="S120">
        <v>929.85500000000002</v>
      </c>
      <c r="T120">
        <v>942.47400000000005</v>
      </c>
      <c r="U120">
        <v>1203.346</v>
      </c>
      <c r="V120">
        <v>1330.501</v>
      </c>
      <c r="W120">
        <v>1418.5219999999999</v>
      </c>
      <c r="X120">
        <v>1465.058</v>
      </c>
      <c r="Y120">
        <v>1417.9459999999999</v>
      </c>
      <c r="Z120" s="6">
        <v>25386.657000000003</v>
      </c>
    </row>
    <row r="121" spans="1:26" ht="15" x14ac:dyDescent="0.25">
      <c r="A121" s="17">
        <v>45410</v>
      </c>
      <c r="B121">
        <v>1319.432</v>
      </c>
      <c r="C121">
        <v>1245.0450000000001</v>
      </c>
      <c r="D121">
        <v>1185.33</v>
      </c>
      <c r="E121">
        <v>1210.8130000000001</v>
      </c>
      <c r="F121">
        <v>1225.8440000000001</v>
      </c>
      <c r="G121">
        <v>1154.9970000000001</v>
      </c>
      <c r="H121">
        <v>991.27800000000002</v>
      </c>
      <c r="I121">
        <v>1083.402</v>
      </c>
      <c r="J121">
        <v>1166.3679999999999</v>
      </c>
      <c r="K121">
        <v>1251.482</v>
      </c>
      <c r="L121">
        <v>1262.729</v>
      </c>
      <c r="M121">
        <v>1214.5989999999999</v>
      </c>
      <c r="N121">
        <v>1231.346</v>
      </c>
      <c r="O121">
        <v>1246.5070000000001</v>
      </c>
      <c r="P121">
        <v>1270.7950000000001</v>
      </c>
      <c r="Q121">
        <v>1302.0250000000001</v>
      </c>
      <c r="R121">
        <v>1280.7059999999999</v>
      </c>
      <c r="S121">
        <v>1257.4739999999999</v>
      </c>
      <c r="T121">
        <v>1235.827</v>
      </c>
      <c r="U121">
        <v>1329.6469999999999</v>
      </c>
      <c r="V121">
        <v>1306.548</v>
      </c>
      <c r="W121">
        <v>1231.5150000000001</v>
      </c>
      <c r="X121">
        <v>1214.895</v>
      </c>
      <c r="Y121">
        <v>1282.527</v>
      </c>
      <c r="Z121" s="6">
        <v>29501.130999999994</v>
      </c>
    </row>
    <row r="122" spans="1:26" ht="15" x14ac:dyDescent="0.25">
      <c r="A122" s="17">
        <v>45411</v>
      </c>
      <c r="B122">
        <v>1238.2860000000001</v>
      </c>
      <c r="C122">
        <v>1146.6369999999999</v>
      </c>
      <c r="D122">
        <v>1129.8409999999999</v>
      </c>
      <c r="E122">
        <v>1145.7070000000001</v>
      </c>
      <c r="F122">
        <v>1130.239</v>
      </c>
      <c r="G122">
        <v>1034.9659999999999</v>
      </c>
      <c r="H122">
        <v>805.24099999999999</v>
      </c>
      <c r="I122">
        <v>880.39300000000003</v>
      </c>
      <c r="J122">
        <v>888.23099999999999</v>
      </c>
      <c r="K122">
        <v>913.35500000000002</v>
      </c>
      <c r="L122">
        <v>943.43700000000001</v>
      </c>
      <c r="M122">
        <v>991.85900000000004</v>
      </c>
      <c r="N122">
        <v>1026.4100000000001</v>
      </c>
      <c r="O122">
        <v>996.625</v>
      </c>
      <c r="P122">
        <v>914.995</v>
      </c>
      <c r="Q122">
        <v>954.68200000000002</v>
      </c>
      <c r="R122">
        <v>977.78099999999995</v>
      </c>
      <c r="S122">
        <v>968.72699999999998</v>
      </c>
      <c r="T122">
        <v>975.64</v>
      </c>
      <c r="U122">
        <v>1216.2660000000001</v>
      </c>
      <c r="V122">
        <v>1313.84</v>
      </c>
      <c r="W122">
        <v>1392.46</v>
      </c>
      <c r="X122">
        <v>1411.597</v>
      </c>
      <c r="Y122">
        <v>1382.155</v>
      </c>
      <c r="Z122" s="6">
        <v>25779.37</v>
      </c>
    </row>
    <row r="123" spans="1:26" ht="15" x14ac:dyDescent="0.25">
      <c r="A123" s="17">
        <v>45412</v>
      </c>
      <c r="B123">
        <v>1282.8409999999999</v>
      </c>
      <c r="C123">
        <v>1200.134</v>
      </c>
      <c r="D123">
        <v>1142.6469999999999</v>
      </c>
      <c r="E123">
        <v>1140.7940000000001</v>
      </c>
      <c r="F123">
        <v>1207.2260000000001</v>
      </c>
      <c r="G123">
        <v>1150.8499999999999</v>
      </c>
      <c r="H123">
        <v>975.36500000000001</v>
      </c>
      <c r="I123">
        <v>1095.6289999999999</v>
      </c>
      <c r="J123">
        <v>1280.4079999999999</v>
      </c>
      <c r="K123">
        <v>1347.1089999999999</v>
      </c>
      <c r="L123">
        <v>1336.895</v>
      </c>
      <c r="M123">
        <v>1333.741</v>
      </c>
      <c r="N123">
        <v>1425.732</v>
      </c>
      <c r="O123">
        <v>1331.347</v>
      </c>
      <c r="P123">
        <v>1262.1980000000001</v>
      </c>
      <c r="Q123">
        <v>1234.7339999999999</v>
      </c>
      <c r="R123">
        <v>1188.027</v>
      </c>
      <c r="S123">
        <v>1138.568</v>
      </c>
      <c r="T123">
        <v>1114.3689999999999</v>
      </c>
      <c r="U123">
        <v>1416.3219999999999</v>
      </c>
      <c r="V123">
        <v>1515.104</v>
      </c>
      <c r="W123">
        <v>1467.614</v>
      </c>
      <c r="X123">
        <v>1451.3309999999999</v>
      </c>
      <c r="Y123">
        <v>1441.528</v>
      </c>
      <c r="Z123" s="6">
        <v>30480.512999999999</v>
      </c>
    </row>
    <row r="124" spans="1:26" ht="15" x14ac:dyDescent="0.25">
      <c r="A124" s="17">
        <v>45413</v>
      </c>
      <c r="B124">
        <v>1309.9090000000001</v>
      </c>
      <c r="C124">
        <v>1195.9870000000001</v>
      </c>
      <c r="D124">
        <v>1192.1759999999999</v>
      </c>
      <c r="E124">
        <v>1148.933</v>
      </c>
      <c r="F124">
        <v>1192.095</v>
      </c>
      <c r="G124">
        <v>1166.1669999999999</v>
      </c>
      <c r="H124">
        <v>992.28700000000003</v>
      </c>
      <c r="I124">
        <v>1363.877</v>
      </c>
      <c r="J124">
        <v>2404.3919999999998</v>
      </c>
      <c r="K124">
        <v>2695.2170000000001</v>
      </c>
      <c r="L124">
        <v>2842.672</v>
      </c>
      <c r="M124">
        <v>3014.7310000000002</v>
      </c>
      <c r="N124">
        <v>3096.2539999999999</v>
      </c>
      <c r="O124">
        <v>2982.4180000000001</v>
      </c>
      <c r="P124">
        <v>2581.1019999999999</v>
      </c>
      <c r="Q124">
        <v>2242.3649999999998</v>
      </c>
      <c r="R124">
        <v>1890.097</v>
      </c>
      <c r="S124">
        <v>1757.087</v>
      </c>
      <c r="T124">
        <v>1632.0119999999999</v>
      </c>
      <c r="U124">
        <v>1841.749</v>
      </c>
      <c r="V124">
        <v>1901.98</v>
      </c>
      <c r="W124">
        <v>1810.7</v>
      </c>
      <c r="X124">
        <v>1666.413</v>
      </c>
      <c r="Y124">
        <v>1596.3689999999999</v>
      </c>
      <c r="Z124" s="6">
        <v>45516.989000000009</v>
      </c>
    </row>
    <row r="125" spans="1:26" ht="15" x14ac:dyDescent="0.25">
      <c r="A125" s="17">
        <v>45414</v>
      </c>
      <c r="B125">
        <v>1514.8810000000001</v>
      </c>
      <c r="C125">
        <v>1371.847</v>
      </c>
      <c r="D125">
        <v>1329.2840000000001</v>
      </c>
      <c r="E125">
        <v>1317.6120000000001</v>
      </c>
      <c r="F125">
        <v>1358.6130000000001</v>
      </c>
      <c r="G125">
        <v>1261.1569999999999</v>
      </c>
      <c r="H125">
        <v>1153.194</v>
      </c>
      <c r="I125">
        <v>1483.9390000000001</v>
      </c>
      <c r="J125">
        <v>2557.1350000000002</v>
      </c>
      <c r="K125">
        <v>2712.8009999999999</v>
      </c>
      <c r="L125">
        <v>2809.6930000000002</v>
      </c>
      <c r="M125">
        <v>3106.3290000000002</v>
      </c>
      <c r="N125">
        <v>3086.0709999999999</v>
      </c>
      <c r="O125">
        <v>2815.8040000000001</v>
      </c>
      <c r="P125">
        <v>2385.627</v>
      </c>
      <c r="Q125">
        <v>2041.63</v>
      </c>
      <c r="R125">
        <v>1722.502</v>
      </c>
      <c r="S125">
        <v>1539.242</v>
      </c>
      <c r="T125">
        <v>1442.0709999999999</v>
      </c>
      <c r="U125">
        <v>1665.2329999999999</v>
      </c>
      <c r="V125">
        <v>1697.1859999999999</v>
      </c>
      <c r="W125">
        <v>1658.4760000000001</v>
      </c>
      <c r="X125">
        <v>1640.933</v>
      </c>
      <c r="Y125">
        <v>1584.002</v>
      </c>
      <c r="Z125" s="6">
        <v>45255.262000000002</v>
      </c>
    </row>
    <row r="126" spans="1:26" ht="15" x14ac:dyDescent="0.25">
      <c r="A126" s="17">
        <v>45415</v>
      </c>
      <c r="B126">
        <v>1465.347</v>
      </c>
      <c r="C126">
        <v>1410.27</v>
      </c>
      <c r="D126">
        <v>1294.433</v>
      </c>
      <c r="E126">
        <v>1281.885</v>
      </c>
      <c r="F126">
        <v>1374.297</v>
      </c>
      <c r="G126">
        <v>1301.413</v>
      </c>
      <c r="H126">
        <v>1152.617</v>
      </c>
      <c r="I126">
        <v>1325.45</v>
      </c>
      <c r="J126">
        <v>2096.136</v>
      </c>
      <c r="K126">
        <v>2157.7240000000002</v>
      </c>
      <c r="L126">
        <v>2250.7829999999999</v>
      </c>
      <c r="M126">
        <v>2151.42</v>
      </c>
      <c r="N126">
        <v>1524.2660000000001</v>
      </c>
      <c r="O126">
        <v>1478.7929999999999</v>
      </c>
      <c r="P126">
        <v>1394.21</v>
      </c>
      <c r="Q126">
        <v>1370.402</v>
      </c>
      <c r="R126">
        <v>1355.9110000000001</v>
      </c>
      <c r="S126">
        <v>1315.8510000000001</v>
      </c>
      <c r="T126">
        <v>1282.558</v>
      </c>
      <c r="U126">
        <v>1460.8050000000001</v>
      </c>
      <c r="V126">
        <v>1337.153</v>
      </c>
      <c r="W126">
        <v>1269.278</v>
      </c>
      <c r="X126">
        <v>1313.886</v>
      </c>
      <c r="Y126">
        <v>1305.453</v>
      </c>
      <c r="Z126" s="6">
        <v>35670.341</v>
      </c>
    </row>
    <row r="127" spans="1:26" ht="15" x14ac:dyDescent="0.25">
      <c r="A127" s="17">
        <v>45416</v>
      </c>
      <c r="B127">
        <v>1294.6880000000001</v>
      </c>
      <c r="C127">
        <v>1199.165</v>
      </c>
      <c r="D127">
        <v>1216.95</v>
      </c>
      <c r="E127">
        <v>1205.2280000000001</v>
      </c>
      <c r="F127">
        <v>1192.194</v>
      </c>
      <c r="G127">
        <v>1094.9570000000001</v>
      </c>
      <c r="H127">
        <v>799.93700000000001</v>
      </c>
      <c r="I127">
        <v>850.00800000000004</v>
      </c>
      <c r="J127">
        <v>909.39800000000002</v>
      </c>
      <c r="K127">
        <v>904.67899999999997</v>
      </c>
      <c r="L127">
        <v>904.58600000000001</v>
      </c>
      <c r="M127">
        <v>975.59500000000003</v>
      </c>
      <c r="N127">
        <v>1064.384</v>
      </c>
      <c r="O127">
        <v>1020.491</v>
      </c>
      <c r="P127">
        <v>990.45</v>
      </c>
      <c r="Q127">
        <v>971.53899999999999</v>
      </c>
      <c r="R127">
        <v>985.44500000000005</v>
      </c>
      <c r="S127">
        <v>990.625</v>
      </c>
      <c r="T127">
        <v>1024.4480000000001</v>
      </c>
      <c r="U127">
        <v>1236.075</v>
      </c>
      <c r="V127">
        <v>1431.5609999999999</v>
      </c>
      <c r="W127">
        <v>1491.068</v>
      </c>
      <c r="X127">
        <v>1528.6389999999999</v>
      </c>
      <c r="Y127">
        <v>1463.4570000000001</v>
      </c>
      <c r="Z127" s="6">
        <v>26745.566999999999</v>
      </c>
    </row>
    <row r="128" spans="1:26" ht="15" x14ac:dyDescent="0.25">
      <c r="A128" s="17">
        <v>45417</v>
      </c>
      <c r="B128">
        <v>1333.01</v>
      </c>
      <c r="C128">
        <v>1254.0719999999999</v>
      </c>
      <c r="D128">
        <v>1252.866</v>
      </c>
      <c r="E128">
        <v>1165.2460000000001</v>
      </c>
      <c r="F128">
        <v>1189.2190000000001</v>
      </c>
      <c r="G128">
        <v>1108.07</v>
      </c>
      <c r="H128">
        <v>1016.509</v>
      </c>
      <c r="I128">
        <v>1339.646</v>
      </c>
      <c r="J128">
        <v>2230.1640000000002</v>
      </c>
      <c r="K128">
        <v>2474.0329999999999</v>
      </c>
      <c r="L128">
        <v>2611.3980000000001</v>
      </c>
      <c r="M128">
        <v>2749.7919999999999</v>
      </c>
      <c r="N128">
        <v>2769.0160000000001</v>
      </c>
      <c r="O128">
        <v>2600.4079999999999</v>
      </c>
      <c r="P128">
        <v>2324.5529999999999</v>
      </c>
      <c r="Q128">
        <v>2111.3809999999999</v>
      </c>
      <c r="R128">
        <v>1774.2149999999999</v>
      </c>
      <c r="S128">
        <v>1670.914</v>
      </c>
      <c r="T128">
        <v>1576.278</v>
      </c>
      <c r="U128">
        <v>1789.384</v>
      </c>
      <c r="V128">
        <v>1744.8789999999999</v>
      </c>
      <c r="W128">
        <v>1606.4259999999999</v>
      </c>
      <c r="X128">
        <v>1516.047</v>
      </c>
      <c r="Y128">
        <v>1459.3789999999999</v>
      </c>
      <c r="Z128" s="6">
        <v>42666.904999999999</v>
      </c>
    </row>
    <row r="129" spans="1:26" ht="15" x14ac:dyDescent="0.25">
      <c r="A129" s="17">
        <v>45418</v>
      </c>
      <c r="B129">
        <v>1386.6659999999999</v>
      </c>
      <c r="C129">
        <v>1239.6320000000001</v>
      </c>
      <c r="D129">
        <v>1225.126</v>
      </c>
      <c r="E129">
        <v>1223.0719999999999</v>
      </c>
      <c r="F129">
        <v>1225.482</v>
      </c>
      <c r="G129">
        <v>1142.018</v>
      </c>
      <c r="H129">
        <v>1052.5129999999999</v>
      </c>
      <c r="I129">
        <v>1390.7159999999999</v>
      </c>
      <c r="J129">
        <v>2160.2040000000002</v>
      </c>
      <c r="K129">
        <v>2374.8679999999999</v>
      </c>
      <c r="L129">
        <v>2398.7249999999999</v>
      </c>
      <c r="M129">
        <v>2444.4409999999998</v>
      </c>
      <c r="N129">
        <v>2542.9850000000001</v>
      </c>
      <c r="O129">
        <v>2411.2020000000002</v>
      </c>
      <c r="P129">
        <v>2158.2420000000002</v>
      </c>
      <c r="Q129">
        <v>1950.578</v>
      </c>
      <c r="R129">
        <v>1683.155</v>
      </c>
      <c r="S129">
        <v>1618.912</v>
      </c>
      <c r="T129">
        <v>1559.355</v>
      </c>
      <c r="U129">
        <v>1760.3520000000001</v>
      </c>
      <c r="V129">
        <v>1777.971</v>
      </c>
      <c r="W129">
        <v>1700.6089999999999</v>
      </c>
      <c r="X129">
        <v>1592.4059999999999</v>
      </c>
      <c r="Y129">
        <v>1522.098</v>
      </c>
      <c r="Z129" s="6">
        <v>41541.327999999994</v>
      </c>
    </row>
    <row r="130" spans="1:26" ht="15" x14ac:dyDescent="0.25">
      <c r="A130" s="17">
        <v>45419</v>
      </c>
      <c r="B130">
        <v>1393.364</v>
      </c>
      <c r="C130">
        <v>1310.0519999999999</v>
      </c>
      <c r="D130">
        <v>1255.1010000000001</v>
      </c>
      <c r="E130">
        <v>1224.588</v>
      </c>
      <c r="F130">
        <v>1253.9380000000001</v>
      </c>
      <c r="G130">
        <v>1143.3050000000001</v>
      </c>
      <c r="H130">
        <v>1085.7070000000001</v>
      </c>
      <c r="I130">
        <v>1418.155</v>
      </c>
      <c r="J130">
        <v>2236.5520000000001</v>
      </c>
      <c r="K130">
        <v>2430.2240000000002</v>
      </c>
      <c r="L130">
        <v>2467.933</v>
      </c>
      <c r="M130">
        <v>2668.2420000000002</v>
      </c>
      <c r="N130">
        <v>2717.413</v>
      </c>
      <c r="O130">
        <v>2538.7849999999999</v>
      </c>
      <c r="P130">
        <v>2327.5630000000001</v>
      </c>
      <c r="Q130">
        <v>2096.9160000000002</v>
      </c>
      <c r="R130">
        <v>1893.768</v>
      </c>
      <c r="S130">
        <v>1754.329</v>
      </c>
      <c r="T130">
        <v>1611.58</v>
      </c>
      <c r="U130">
        <v>1843.905</v>
      </c>
      <c r="V130">
        <v>1915.84</v>
      </c>
      <c r="W130">
        <v>1816.9480000000001</v>
      </c>
      <c r="X130">
        <v>1748.2329999999999</v>
      </c>
      <c r="Y130">
        <v>1603.0129999999999</v>
      </c>
      <c r="Z130" s="6">
        <v>43755.453999999991</v>
      </c>
    </row>
    <row r="131" spans="1:26" ht="15" x14ac:dyDescent="0.25">
      <c r="A131" s="17">
        <v>45420</v>
      </c>
      <c r="B131">
        <v>1510.5809999999999</v>
      </c>
      <c r="C131">
        <v>1326.2339999999999</v>
      </c>
      <c r="D131">
        <v>1273.8240000000001</v>
      </c>
      <c r="E131">
        <v>1275.9010000000001</v>
      </c>
      <c r="F131">
        <v>1330.0340000000001</v>
      </c>
      <c r="G131">
        <v>1242.71</v>
      </c>
      <c r="H131">
        <v>1200.1199999999999</v>
      </c>
      <c r="I131">
        <v>1499.296</v>
      </c>
      <c r="J131">
        <v>2243.549</v>
      </c>
      <c r="K131">
        <v>2522.877</v>
      </c>
      <c r="L131">
        <v>2634.3110000000001</v>
      </c>
      <c r="M131">
        <v>2810.2930000000001</v>
      </c>
      <c r="N131">
        <v>2874.0929999999998</v>
      </c>
      <c r="O131">
        <v>2483.8969999999999</v>
      </c>
      <c r="P131">
        <v>2293.4050000000002</v>
      </c>
      <c r="Q131">
        <v>2067.0450000000001</v>
      </c>
      <c r="R131">
        <v>1867.43</v>
      </c>
      <c r="S131">
        <v>1750.4010000000001</v>
      </c>
      <c r="T131">
        <v>1721.789</v>
      </c>
      <c r="U131">
        <v>1939.77</v>
      </c>
      <c r="V131">
        <v>1987.931</v>
      </c>
      <c r="W131">
        <v>1844.201</v>
      </c>
      <c r="X131">
        <v>1703.24</v>
      </c>
      <c r="Y131">
        <v>1615.2460000000001</v>
      </c>
      <c r="Z131" s="6">
        <v>45018.177999999993</v>
      </c>
    </row>
    <row r="132" spans="1:26" ht="15" x14ac:dyDescent="0.25">
      <c r="A132" s="17">
        <v>45421</v>
      </c>
      <c r="B132">
        <v>1480.9490000000001</v>
      </c>
      <c r="C132">
        <v>1315.9580000000001</v>
      </c>
      <c r="D132">
        <v>1278.2339999999999</v>
      </c>
      <c r="E132">
        <v>1289.989</v>
      </c>
      <c r="F132">
        <v>1360.894</v>
      </c>
      <c r="G132">
        <v>1266.423</v>
      </c>
      <c r="H132">
        <v>1208.5060000000001</v>
      </c>
      <c r="I132">
        <v>1554.6289999999999</v>
      </c>
      <c r="J132">
        <v>2483.203</v>
      </c>
      <c r="K132">
        <v>2769.7669999999998</v>
      </c>
      <c r="L132">
        <v>2999.44</v>
      </c>
      <c r="M132">
        <v>3265.634</v>
      </c>
      <c r="N132">
        <v>3300.5520000000001</v>
      </c>
      <c r="O132">
        <v>2880.7820000000002</v>
      </c>
      <c r="P132">
        <v>2783.7779999999998</v>
      </c>
      <c r="Q132">
        <v>2442</v>
      </c>
      <c r="R132">
        <v>2101.9189999999999</v>
      </c>
      <c r="S132">
        <v>1885.249</v>
      </c>
      <c r="T132">
        <v>1718.039</v>
      </c>
      <c r="U132">
        <v>1909.7360000000001</v>
      </c>
      <c r="V132">
        <v>1908.9449999999999</v>
      </c>
      <c r="W132">
        <v>1806.28</v>
      </c>
      <c r="X132">
        <v>1695.1310000000001</v>
      </c>
      <c r="Y132">
        <v>1731.798</v>
      </c>
      <c r="Z132" s="6">
        <v>48437.834999999999</v>
      </c>
    </row>
    <row r="133" spans="1:26" ht="15" x14ac:dyDescent="0.25">
      <c r="A133" s="17">
        <v>45422</v>
      </c>
      <c r="B133">
        <v>1579.124</v>
      </c>
      <c r="C133">
        <v>1419.13</v>
      </c>
      <c r="D133">
        <v>1341.8620000000001</v>
      </c>
      <c r="E133">
        <v>1335.375</v>
      </c>
      <c r="F133">
        <v>1425.5029999999999</v>
      </c>
      <c r="G133">
        <v>1341.011</v>
      </c>
      <c r="H133">
        <v>1278.1980000000001</v>
      </c>
      <c r="I133">
        <v>1610.83</v>
      </c>
      <c r="J133">
        <v>2743.64</v>
      </c>
      <c r="K133">
        <v>2982.3420000000001</v>
      </c>
      <c r="L133">
        <v>3244.5430000000001</v>
      </c>
      <c r="M133">
        <v>3090.41</v>
      </c>
      <c r="N133">
        <v>2091.127</v>
      </c>
      <c r="O133">
        <v>2000.2909999999999</v>
      </c>
      <c r="P133">
        <v>1885.8989999999999</v>
      </c>
      <c r="Q133">
        <v>1866.2760000000001</v>
      </c>
      <c r="R133">
        <v>1862.3779999999999</v>
      </c>
      <c r="S133">
        <v>1816.9549999999999</v>
      </c>
      <c r="T133">
        <v>1767.355</v>
      </c>
      <c r="U133">
        <v>1767.4549999999999</v>
      </c>
      <c r="V133">
        <v>1679.2809999999999</v>
      </c>
      <c r="W133">
        <v>1608.5730000000001</v>
      </c>
      <c r="X133">
        <v>1620.4870000000001</v>
      </c>
      <c r="Y133">
        <v>1527.09</v>
      </c>
      <c r="Z133" s="6">
        <v>44885.135000000009</v>
      </c>
    </row>
    <row r="134" spans="1:26" ht="15" x14ac:dyDescent="0.25">
      <c r="A134" s="17">
        <v>45423</v>
      </c>
      <c r="B134">
        <v>1465.204</v>
      </c>
      <c r="C134">
        <v>1477.923</v>
      </c>
      <c r="D134">
        <v>1470.558</v>
      </c>
      <c r="E134">
        <v>1405.7660000000001</v>
      </c>
      <c r="F134">
        <v>1410.867</v>
      </c>
      <c r="G134">
        <v>1263.624</v>
      </c>
      <c r="H134">
        <v>1051.001</v>
      </c>
      <c r="I134">
        <v>1109.124</v>
      </c>
      <c r="J134">
        <v>1157.1410000000001</v>
      </c>
      <c r="K134">
        <v>1173.6310000000001</v>
      </c>
      <c r="L134">
        <v>1155.953</v>
      </c>
      <c r="M134">
        <v>1237.1179999999999</v>
      </c>
      <c r="N134">
        <v>1320.3409999999999</v>
      </c>
      <c r="O134">
        <v>1283.202</v>
      </c>
      <c r="P134">
        <v>1276.202</v>
      </c>
      <c r="Q134">
        <v>1250.29</v>
      </c>
      <c r="R134">
        <v>1274.9770000000001</v>
      </c>
      <c r="S134">
        <v>1281.6020000000001</v>
      </c>
      <c r="T134">
        <v>1255.912</v>
      </c>
      <c r="U134">
        <v>1400.7249999999999</v>
      </c>
      <c r="V134">
        <v>1582.5740000000001</v>
      </c>
      <c r="W134">
        <v>1657.068</v>
      </c>
      <c r="X134">
        <v>1774.3219999999999</v>
      </c>
      <c r="Y134">
        <v>1755.6679999999999</v>
      </c>
      <c r="Z134" s="6">
        <v>32490.792999999998</v>
      </c>
    </row>
    <row r="135" spans="1:26" ht="15" x14ac:dyDescent="0.25">
      <c r="A135" s="17">
        <v>45424</v>
      </c>
      <c r="B135">
        <v>1577.1690000000001</v>
      </c>
      <c r="C135">
        <v>1413.3050000000001</v>
      </c>
      <c r="D135">
        <v>1326.9590000000001</v>
      </c>
      <c r="E135">
        <v>1362.9359999999999</v>
      </c>
      <c r="F135">
        <v>1383.8520000000001</v>
      </c>
      <c r="G135">
        <v>1255.3040000000001</v>
      </c>
      <c r="H135">
        <v>1191.066</v>
      </c>
      <c r="I135">
        <v>1585.329</v>
      </c>
      <c r="J135">
        <v>2675.3620000000001</v>
      </c>
      <c r="K135">
        <v>2813.0889999999999</v>
      </c>
      <c r="L135">
        <v>2923.2510000000002</v>
      </c>
      <c r="M135">
        <v>3085.739</v>
      </c>
      <c r="N135">
        <v>3200.0940000000001</v>
      </c>
      <c r="O135">
        <v>3057.502</v>
      </c>
      <c r="P135">
        <v>2692.7930000000001</v>
      </c>
      <c r="Q135">
        <v>2361.3809999999999</v>
      </c>
      <c r="R135">
        <v>2119.261</v>
      </c>
      <c r="S135">
        <v>1933.6569999999999</v>
      </c>
      <c r="T135">
        <v>1742.9549999999999</v>
      </c>
      <c r="U135">
        <v>1948.3620000000001</v>
      </c>
      <c r="V135">
        <v>1956.6590000000001</v>
      </c>
      <c r="W135">
        <v>1844.9010000000001</v>
      </c>
      <c r="X135">
        <v>1755.15</v>
      </c>
      <c r="Y135">
        <v>1703.0329999999999</v>
      </c>
      <c r="Z135" s="6">
        <v>48909.109000000004</v>
      </c>
    </row>
    <row r="136" spans="1:26" ht="15" x14ac:dyDescent="0.25">
      <c r="A136" s="17">
        <v>45425</v>
      </c>
      <c r="B136">
        <v>1587.1020000000001</v>
      </c>
      <c r="C136">
        <v>1426.799</v>
      </c>
      <c r="D136">
        <v>1399.25</v>
      </c>
      <c r="E136">
        <v>1382.4949999999999</v>
      </c>
      <c r="F136">
        <v>1411.598</v>
      </c>
      <c r="G136">
        <v>1337.9559999999999</v>
      </c>
      <c r="H136">
        <v>1339.7170000000001</v>
      </c>
      <c r="I136">
        <v>1683.8409999999999</v>
      </c>
      <c r="J136">
        <v>2272.8679999999999</v>
      </c>
      <c r="K136">
        <v>2490.3739999999998</v>
      </c>
      <c r="L136">
        <v>2562.0230000000001</v>
      </c>
      <c r="M136">
        <v>2667.2150000000001</v>
      </c>
      <c r="N136">
        <v>2722.7130000000002</v>
      </c>
      <c r="O136">
        <v>2522.2130000000002</v>
      </c>
      <c r="P136">
        <v>2180.1190000000001</v>
      </c>
      <c r="Q136">
        <v>1932.203</v>
      </c>
      <c r="R136">
        <v>1742.155</v>
      </c>
      <c r="S136">
        <v>1633.511</v>
      </c>
      <c r="T136">
        <v>1465.1289999999999</v>
      </c>
      <c r="U136">
        <v>1616.6849999999999</v>
      </c>
      <c r="V136">
        <v>1693.1389999999999</v>
      </c>
      <c r="W136">
        <v>1623.6089999999999</v>
      </c>
      <c r="X136">
        <v>1634.425</v>
      </c>
      <c r="Y136">
        <v>1581.028</v>
      </c>
      <c r="Z136" s="6">
        <v>43908.167000000001</v>
      </c>
    </row>
    <row r="137" spans="1:26" ht="15" x14ac:dyDescent="0.25">
      <c r="A137" s="17">
        <v>45426</v>
      </c>
      <c r="B137">
        <v>1452.652</v>
      </c>
      <c r="C137">
        <v>1345.6759999999999</v>
      </c>
      <c r="D137">
        <v>1273.5930000000001</v>
      </c>
      <c r="E137">
        <v>1283.57</v>
      </c>
      <c r="F137">
        <v>1354.28</v>
      </c>
      <c r="G137">
        <v>1228.8630000000001</v>
      </c>
      <c r="H137">
        <v>1191.5540000000001</v>
      </c>
      <c r="I137">
        <v>1333.11</v>
      </c>
      <c r="J137">
        <v>1486.7159999999999</v>
      </c>
      <c r="K137">
        <v>1607.7349999999999</v>
      </c>
      <c r="L137">
        <v>1554.47</v>
      </c>
      <c r="M137">
        <v>1611.9059999999999</v>
      </c>
      <c r="N137">
        <v>1719.8309999999999</v>
      </c>
      <c r="O137">
        <v>1636.239</v>
      </c>
      <c r="P137">
        <v>1486.953</v>
      </c>
      <c r="Q137">
        <v>1410.04</v>
      </c>
      <c r="R137">
        <v>1415.453</v>
      </c>
      <c r="S137">
        <v>1349.7840000000001</v>
      </c>
      <c r="T137">
        <v>1351.6289999999999</v>
      </c>
      <c r="U137">
        <v>1558.885</v>
      </c>
      <c r="V137">
        <v>1659.866</v>
      </c>
      <c r="W137">
        <v>1550.261</v>
      </c>
      <c r="X137">
        <v>1516.8340000000001</v>
      </c>
      <c r="Y137">
        <v>1526.366</v>
      </c>
      <c r="Z137" s="6">
        <v>34906.266000000003</v>
      </c>
    </row>
    <row r="138" spans="1:26" ht="15" x14ac:dyDescent="0.25">
      <c r="A138" s="17">
        <v>45427</v>
      </c>
      <c r="B138">
        <v>1477.375</v>
      </c>
      <c r="C138">
        <v>1313.73</v>
      </c>
      <c r="D138">
        <v>1239.6420000000001</v>
      </c>
      <c r="E138">
        <v>1285.884</v>
      </c>
      <c r="F138">
        <v>1335.153</v>
      </c>
      <c r="G138">
        <v>1210.223</v>
      </c>
      <c r="H138">
        <v>1230.424</v>
      </c>
      <c r="I138">
        <v>1596.1980000000001</v>
      </c>
      <c r="J138">
        <v>2524.2730000000001</v>
      </c>
      <c r="K138">
        <v>2735.6930000000002</v>
      </c>
      <c r="L138">
        <v>2786.4969999999998</v>
      </c>
      <c r="M138">
        <v>2971.2469999999998</v>
      </c>
      <c r="N138">
        <v>3114.634</v>
      </c>
      <c r="O138">
        <v>2846.0720000000001</v>
      </c>
      <c r="P138">
        <v>2514.748</v>
      </c>
      <c r="Q138">
        <v>2278.7539999999999</v>
      </c>
      <c r="R138">
        <v>2042.9059999999999</v>
      </c>
      <c r="S138">
        <v>1920.8309999999999</v>
      </c>
      <c r="T138">
        <v>1786.8989999999999</v>
      </c>
      <c r="U138">
        <v>2021.354</v>
      </c>
      <c r="V138">
        <v>2057.2739999999999</v>
      </c>
      <c r="W138">
        <v>1958.348</v>
      </c>
      <c r="X138">
        <v>1876.5</v>
      </c>
      <c r="Y138">
        <v>1686.7860000000001</v>
      </c>
      <c r="Z138" s="6">
        <v>47811.444999999992</v>
      </c>
    </row>
    <row r="139" spans="1:26" ht="15" x14ac:dyDescent="0.25">
      <c r="A139" s="17">
        <v>45428</v>
      </c>
      <c r="B139">
        <v>1526.9469999999999</v>
      </c>
      <c r="C139">
        <v>1407.509</v>
      </c>
      <c r="D139">
        <v>1333.8409999999999</v>
      </c>
      <c r="E139">
        <v>1299.02</v>
      </c>
      <c r="F139">
        <v>1362.8330000000001</v>
      </c>
      <c r="G139">
        <v>1236.2370000000001</v>
      </c>
      <c r="H139">
        <v>1299.7339999999999</v>
      </c>
      <c r="I139">
        <v>1673.87</v>
      </c>
      <c r="J139">
        <v>2557.5329999999999</v>
      </c>
      <c r="K139">
        <v>2865.4070000000002</v>
      </c>
      <c r="L139">
        <v>2877.1680000000001</v>
      </c>
      <c r="M139">
        <v>3036.346</v>
      </c>
      <c r="N139">
        <v>3090.9760000000001</v>
      </c>
      <c r="O139">
        <v>2895.63</v>
      </c>
      <c r="P139">
        <v>2600.2869999999998</v>
      </c>
      <c r="Q139">
        <v>2295.297</v>
      </c>
      <c r="R139">
        <v>1989.64</v>
      </c>
      <c r="S139">
        <v>1803.4390000000001</v>
      </c>
      <c r="T139">
        <v>1711.5909999999999</v>
      </c>
      <c r="U139">
        <v>1869.6949999999999</v>
      </c>
      <c r="V139">
        <v>1868.289</v>
      </c>
      <c r="W139">
        <v>1803.847</v>
      </c>
      <c r="X139">
        <v>1803.086</v>
      </c>
      <c r="Y139">
        <v>1690.2629999999999</v>
      </c>
      <c r="Z139" s="6">
        <v>47898.485000000001</v>
      </c>
    </row>
    <row r="140" spans="1:26" ht="15" x14ac:dyDescent="0.25">
      <c r="A140" s="17">
        <v>45429</v>
      </c>
      <c r="B140">
        <v>1561.1130000000001</v>
      </c>
      <c r="C140">
        <v>1448.1110000000001</v>
      </c>
      <c r="D140">
        <v>1340.3420000000001</v>
      </c>
      <c r="E140">
        <v>1336.4469999999999</v>
      </c>
      <c r="F140">
        <v>1443.88</v>
      </c>
      <c r="G140">
        <v>1255.299</v>
      </c>
      <c r="H140">
        <v>1250.9100000000001</v>
      </c>
      <c r="I140">
        <v>1590.779</v>
      </c>
      <c r="J140">
        <v>2382.9830000000002</v>
      </c>
      <c r="K140">
        <v>2528.64</v>
      </c>
      <c r="L140">
        <v>2606.9810000000002</v>
      </c>
      <c r="M140">
        <v>2545.7570000000001</v>
      </c>
      <c r="N140">
        <v>1814.298</v>
      </c>
      <c r="O140">
        <v>1733.2460000000001</v>
      </c>
      <c r="P140">
        <v>1745.528</v>
      </c>
      <c r="Q140">
        <v>1643.085</v>
      </c>
      <c r="R140">
        <v>1564.288</v>
      </c>
      <c r="S140">
        <v>1550.777</v>
      </c>
      <c r="T140">
        <v>1611.519</v>
      </c>
      <c r="U140">
        <v>1670.7190000000001</v>
      </c>
      <c r="V140">
        <v>1615.788</v>
      </c>
      <c r="W140">
        <v>1541.1790000000001</v>
      </c>
      <c r="X140">
        <v>1578.8330000000001</v>
      </c>
      <c r="Y140">
        <v>1530.2249999999999</v>
      </c>
      <c r="Z140" s="6">
        <v>40890.726999999992</v>
      </c>
    </row>
    <row r="141" spans="1:26" ht="15" x14ac:dyDescent="0.25">
      <c r="A141" s="17">
        <v>45430</v>
      </c>
      <c r="B141">
        <v>1454.6289999999999</v>
      </c>
      <c r="C141">
        <v>1413.001</v>
      </c>
      <c r="D141">
        <v>1391.3030000000001</v>
      </c>
      <c r="E141">
        <v>1354.3389999999999</v>
      </c>
      <c r="F141">
        <v>1359.441</v>
      </c>
      <c r="G141">
        <v>1188.789</v>
      </c>
      <c r="H141">
        <v>1050.9069999999999</v>
      </c>
      <c r="I141">
        <v>1047.1590000000001</v>
      </c>
      <c r="J141">
        <v>1085.145</v>
      </c>
      <c r="K141">
        <v>1160.6949999999999</v>
      </c>
      <c r="L141">
        <v>1189.479</v>
      </c>
      <c r="M141">
        <v>1251.105</v>
      </c>
      <c r="N141">
        <v>1353.3340000000001</v>
      </c>
      <c r="O141">
        <v>1321.914</v>
      </c>
      <c r="P141">
        <v>1262.92</v>
      </c>
      <c r="Q141">
        <v>1259.992</v>
      </c>
      <c r="R141">
        <v>1268.883</v>
      </c>
      <c r="S141">
        <v>1285.4860000000001</v>
      </c>
      <c r="T141">
        <v>1302.8430000000001</v>
      </c>
      <c r="U141">
        <v>1552.251</v>
      </c>
      <c r="V141">
        <v>1726.7470000000001</v>
      </c>
      <c r="W141">
        <v>1799.9449999999999</v>
      </c>
      <c r="X141">
        <v>1868.1980000000001</v>
      </c>
      <c r="Y141">
        <v>1813.61</v>
      </c>
      <c r="Z141" s="6">
        <v>32762.114999999998</v>
      </c>
    </row>
    <row r="142" spans="1:26" ht="15" x14ac:dyDescent="0.25">
      <c r="A142" s="17">
        <v>45431</v>
      </c>
      <c r="B142">
        <v>1623.422</v>
      </c>
      <c r="C142">
        <v>1451.0360000000001</v>
      </c>
      <c r="D142">
        <v>1382.6179999999999</v>
      </c>
      <c r="E142">
        <v>1348.511</v>
      </c>
      <c r="F142">
        <v>1409.4349999999999</v>
      </c>
      <c r="G142">
        <v>1259.116</v>
      </c>
      <c r="H142">
        <v>1243.269</v>
      </c>
      <c r="I142">
        <v>1763.3209999999999</v>
      </c>
      <c r="J142">
        <v>3127.1460000000002</v>
      </c>
      <c r="K142">
        <v>3501.989</v>
      </c>
      <c r="L142">
        <v>3676.3890000000001</v>
      </c>
      <c r="M142">
        <v>3842.52</v>
      </c>
      <c r="N142">
        <v>3889.3009999999999</v>
      </c>
      <c r="O142">
        <v>3621.9850000000001</v>
      </c>
      <c r="P142">
        <v>3257.6680000000001</v>
      </c>
      <c r="Q142">
        <v>2873.0059999999999</v>
      </c>
      <c r="R142">
        <v>2485.5430000000001</v>
      </c>
      <c r="S142">
        <v>2276.7460000000001</v>
      </c>
      <c r="T142">
        <v>2181.7950000000001</v>
      </c>
      <c r="U142">
        <v>2304.2370000000001</v>
      </c>
      <c r="V142">
        <v>2364.681</v>
      </c>
      <c r="W142">
        <v>2171.79</v>
      </c>
      <c r="X142">
        <v>1974.8630000000001</v>
      </c>
      <c r="Y142">
        <v>1810.9549999999999</v>
      </c>
      <c r="Z142" s="6">
        <v>56841.34199999999</v>
      </c>
    </row>
    <row r="143" spans="1:26" ht="15" x14ac:dyDescent="0.25">
      <c r="A143" s="17">
        <v>45432</v>
      </c>
      <c r="B143">
        <v>1663.171</v>
      </c>
      <c r="C143">
        <v>1484.021</v>
      </c>
      <c r="D143">
        <v>1411.4079999999999</v>
      </c>
      <c r="E143">
        <v>1411.731</v>
      </c>
      <c r="F143">
        <v>1493.4780000000001</v>
      </c>
      <c r="G143">
        <v>1352.5519999999999</v>
      </c>
      <c r="H143">
        <v>1413.873</v>
      </c>
      <c r="I143">
        <v>1880.2360000000001</v>
      </c>
      <c r="J143">
        <v>3186.2109999999998</v>
      </c>
      <c r="K143">
        <v>3618.7649999999999</v>
      </c>
      <c r="L143">
        <v>3757.527</v>
      </c>
      <c r="M143">
        <v>3979.2890000000002</v>
      </c>
      <c r="N143">
        <v>4147.1760000000004</v>
      </c>
      <c r="O143">
        <v>3906.2629999999999</v>
      </c>
      <c r="P143">
        <v>3409.317</v>
      </c>
      <c r="Q143">
        <v>3034.7460000000001</v>
      </c>
      <c r="R143">
        <v>2553.61</v>
      </c>
      <c r="S143">
        <v>2382.2179999999998</v>
      </c>
      <c r="T143">
        <v>2222.2629999999999</v>
      </c>
      <c r="U143">
        <v>2355.127</v>
      </c>
      <c r="V143">
        <v>2435</v>
      </c>
      <c r="W143">
        <v>2290.7379999999998</v>
      </c>
      <c r="X143">
        <v>2109.7979999999998</v>
      </c>
      <c r="Y143">
        <v>1946.3330000000001</v>
      </c>
      <c r="Z143" s="6">
        <v>59444.851000000002</v>
      </c>
    </row>
    <row r="144" spans="1:26" ht="15" x14ac:dyDescent="0.25">
      <c r="A144" s="17">
        <v>45433</v>
      </c>
      <c r="B144">
        <v>1790.99</v>
      </c>
      <c r="C144">
        <v>1564.789</v>
      </c>
      <c r="D144">
        <v>1510.268</v>
      </c>
      <c r="E144">
        <v>1491.971</v>
      </c>
      <c r="F144">
        <v>1539.4680000000001</v>
      </c>
      <c r="G144">
        <v>1375.3030000000001</v>
      </c>
      <c r="H144">
        <v>1487.3440000000001</v>
      </c>
      <c r="I144">
        <v>1987.1880000000001</v>
      </c>
      <c r="J144">
        <v>3398.8789999999999</v>
      </c>
      <c r="K144">
        <v>3828.2649999999999</v>
      </c>
      <c r="L144">
        <v>3826.5929999999998</v>
      </c>
      <c r="M144">
        <v>3996.9780000000001</v>
      </c>
      <c r="N144">
        <v>4020.6350000000002</v>
      </c>
      <c r="O144">
        <v>3704.6019999999999</v>
      </c>
      <c r="P144">
        <v>3361.24</v>
      </c>
      <c r="Q144">
        <v>3055.1039999999998</v>
      </c>
      <c r="R144">
        <v>2635.2269999999999</v>
      </c>
      <c r="S144">
        <v>2492.893</v>
      </c>
      <c r="T144">
        <v>2377.1619999999998</v>
      </c>
      <c r="U144">
        <v>2483.2249999999999</v>
      </c>
      <c r="V144">
        <v>2471.3609999999999</v>
      </c>
      <c r="W144">
        <v>2276.2759999999998</v>
      </c>
      <c r="X144">
        <v>2093.0070000000001</v>
      </c>
      <c r="Y144">
        <v>1931.2190000000001</v>
      </c>
      <c r="Z144" s="6">
        <v>60699.986999999979</v>
      </c>
    </row>
    <row r="145" spans="1:26" ht="15" x14ac:dyDescent="0.25">
      <c r="A145" s="17">
        <v>45434</v>
      </c>
      <c r="B145">
        <v>1743.0889999999999</v>
      </c>
      <c r="C145">
        <v>1578.4090000000001</v>
      </c>
      <c r="D145">
        <v>1513.703</v>
      </c>
      <c r="E145">
        <v>1491.1310000000001</v>
      </c>
      <c r="F145">
        <v>1542.242</v>
      </c>
      <c r="G145">
        <v>1401.405</v>
      </c>
      <c r="H145">
        <v>1503.3920000000001</v>
      </c>
      <c r="I145">
        <v>2002.9570000000001</v>
      </c>
      <c r="J145">
        <v>3337.6959999999999</v>
      </c>
      <c r="K145">
        <v>3666.7539999999999</v>
      </c>
      <c r="L145">
        <v>3749.971</v>
      </c>
      <c r="M145">
        <v>4059.0140000000001</v>
      </c>
      <c r="N145">
        <v>4131.317</v>
      </c>
      <c r="O145">
        <v>3817.596</v>
      </c>
      <c r="P145">
        <v>3396.3119999999999</v>
      </c>
      <c r="Q145">
        <v>2995.9940000000001</v>
      </c>
      <c r="R145">
        <v>2593.4940000000001</v>
      </c>
      <c r="S145">
        <v>2374.7060000000001</v>
      </c>
      <c r="T145">
        <v>2224.2840000000001</v>
      </c>
      <c r="U145">
        <v>2409.2089999999998</v>
      </c>
      <c r="V145">
        <v>2472.9189999999999</v>
      </c>
      <c r="W145">
        <v>2375.14</v>
      </c>
      <c r="X145">
        <v>2194.4630000000002</v>
      </c>
      <c r="Y145">
        <v>2058.5230000000001</v>
      </c>
      <c r="Z145" s="6">
        <v>60633.72</v>
      </c>
    </row>
    <row r="146" spans="1:26" ht="15" x14ac:dyDescent="0.25">
      <c r="A146" s="17">
        <v>45435</v>
      </c>
      <c r="B146">
        <v>1701.3530000000001</v>
      </c>
      <c r="C146">
        <v>1495.0139999999999</v>
      </c>
      <c r="D146">
        <v>1435.241</v>
      </c>
      <c r="E146">
        <v>1438.0329999999999</v>
      </c>
      <c r="F146">
        <v>1473.502</v>
      </c>
      <c r="G146">
        <v>1299.325</v>
      </c>
      <c r="H146">
        <v>1377.5329999999999</v>
      </c>
      <c r="I146">
        <v>1854.165</v>
      </c>
      <c r="J146">
        <v>3007.194</v>
      </c>
      <c r="K146">
        <v>3298.2739999999999</v>
      </c>
      <c r="L146">
        <v>3527.6860000000001</v>
      </c>
      <c r="M146">
        <v>3751.3510000000001</v>
      </c>
      <c r="N146">
        <v>3838.8890000000001</v>
      </c>
      <c r="O146">
        <v>3542.346</v>
      </c>
      <c r="P146">
        <v>3045.9110000000001</v>
      </c>
      <c r="Q146">
        <v>2725.6280000000002</v>
      </c>
      <c r="R146">
        <v>2300.2600000000002</v>
      </c>
      <c r="S146">
        <v>2069.5709999999999</v>
      </c>
      <c r="T146">
        <v>1912.4960000000001</v>
      </c>
      <c r="U146">
        <v>2017.2380000000001</v>
      </c>
      <c r="V146">
        <v>2085.806</v>
      </c>
      <c r="W146">
        <v>1962.4559999999999</v>
      </c>
      <c r="X146">
        <v>1857.145</v>
      </c>
      <c r="Y146">
        <v>1768.201</v>
      </c>
      <c r="Z146" s="6">
        <v>54784.617999999988</v>
      </c>
    </row>
    <row r="147" spans="1:26" ht="15" x14ac:dyDescent="0.25">
      <c r="A147" s="17">
        <v>45436</v>
      </c>
      <c r="B147">
        <v>1779.8720000000001</v>
      </c>
      <c r="C147">
        <v>1622.5920000000001</v>
      </c>
      <c r="D147">
        <v>1500.5940000000001</v>
      </c>
      <c r="E147">
        <v>1469.973</v>
      </c>
      <c r="F147">
        <v>1534.6410000000001</v>
      </c>
      <c r="G147">
        <v>1422.83</v>
      </c>
      <c r="H147">
        <v>1426.327</v>
      </c>
      <c r="I147">
        <v>1864.884</v>
      </c>
      <c r="J147">
        <v>3074.6309999999999</v>
      </c>
      <c r="K147">
        <v>3243.0329999999999</v>
      </c>
      <c r="L147">
        <v>3202.768</v>
      </c>
      <c r="M147">
        <v>3042.8989999999999</v>
      </c>
      <c r="N147">
        <v>2055.4059999999999</v>
      </c>
      <c r="O147">
        <v>1941.3420000000001</v>
      </c>
      <c r="P147">
        <v>1818.4739999999999</v>
      </c>
      <c r="Q147">
        <v>1694.7460000000001</v>
      </c>
      <c r="R147">
        <v>1643.2180000000001</v>
      </c>
      <c r="S147">
        <v>1616.6</v>
      </c>
      <c r="T147">
        <v>1620.751</v>
      </c>
      <c r="U147">
        <v>1644.9760000000001</v>
      </c>
      <c r="V147">
        <v>1626.2180000000001</v>
      </c>
      <c r="W147">
        <v>1540.1679999999999</v>
      </c>
      <c r="X147">
        <v>1559.008</v>
      </c>
      <c r="Y147">
        <v>1461.903</v>
      </c>
      <c r="Z147" s="6">
        <v>45407.853999999992</v>
      </c>
    </row>
    <row r="148" spans="1:26" ht="15" x14ac:dyDescent="0.25">
      <c r="A148" s="17">
        <v>45437</v>
      </c>
      <c r="B148">
        <v>1408.8440000000001</v>
      </c>
      <c r="C148">
        <v>1466.8589999999999</v>
      </c>
      <c r="D148">
        <v>1427.6489999999999</v>
      </c>
      <c r="E148">
        <v>1407.1880000000001</v>
      </c>
      <c r="F148">
        <v>1383.4839999999999</v>
      </c>
      <c r="G148">
        <v>1159.9490000000001</v>
      </c>
      <c r="H148">
        <v>1063.422</v>
      </c>
      <c r="I148">
        <v>1116.1179999999999</v>
      </c>
      <c r="J148">
        <v>1107.384</v>
      </c>
      <c r="K148">
        <v>1117.087</v>
      </c>
      <c r="L148">
        <v>1141.2070000000001</v>
      </c>
      <c r="M148">
        <v>1252.405</v>
      </c>
      <c r="N148">
        <v>1341.7750000000001</v>
      </c>
      <c r="O148">
        <v>1277.4459999999999</v>
      </c>
      <c r="P148">
        <v>1264.4860000000001</v>
      </c>
      <c r="Q148">
        <v>1255.9259999999999</v>
      </c>
      <c r="R148">
        <v>1232.3800000000001</v>
      </c>
      <c r="S148">
        <v>1260.835</v>
      </c>
      <c r="T148">
        <v>1286.011</v>
      </c>
      <c r="U148">
        <v>1424.0830000000001</v>
      </c>
      <c r="V148">
        <v>1648.4490000000001</v>
      </c>
      <c r="W148">
        <v>1786.7170000000001</v>
      </c>
      <c r="X148">
        <v>1865.5540000000001</v>
      </c>
      <c r="Y148">
        <v>1825.8920000000001</v>
      </c>
      <c r="Z148" s="6">
        <v>32521.15</v>
      </c>
    </row>
    <row r="149" spans="1:26" ht="15" x14ac:dyDescent="0.25">
      <c r="A149" s="17">
        <v>45438</v>
      </c>
      <c r="B149">
        <v>1715.492</v>
      </c>
      <c r="C149">
        <v>1571.665</v>
      </c>
      <c r="D149">
        <v>1523.66</v>
      </c>
      <c r="E149">
        <v>1460.039</v>
      </c>
      <c r="F149">
        <v>1492.404</v>
      </c>
      <c r="G149">
        <v>1331.115</v>
      </c>
      <c r="H149">
        <v>1352.587</v>
      </c>
      <c r="I149">
        <v>1555.884</v>
      </c>
      <c r="J149">
        <v>1799.3109999999999</v>
      </c>
      <c r="K149">
        <v>1977.8679999999999</v>
      </c>
      <c r="L149">
        <v>2161.2620000000002</v>
      </c>
      <c r="M149">
        <v>2151.7550000000001</v>
      </c>
      <c r="N149">
        <v>2183.6260000000002</v>
      </c>
      <c r="O149">
        <v>2074.944</v>
      </c>
      <c r="P149">
        <v>1967.748</v>
      </c>
      <c r="Q149">
        <v>1869.1410000000001</v>
      </c>
      <c r="R149">
        <v>1793.8879999999999</v>
      </c>
      <c r="S149">
        <v>1736.9680000000001</v>
      </c>
      <c r="T149">
        <v>1625.8630000000001</v>
      </c>
      <c r="U149">
        <v>1785.0229999999999</v>
      </c>
      <c r="V149">
        <v>1876.297</v>
      </c>
      <c r="W149">
        <v>1818.89</v>
      </c>
      <c r="X149">
        <v>1698.7370000000001</v>
      </c>
      <c r="Y149">
        <v>1635.155</v>
      </c>
      <c r="Z149" s="6">
        <v>42159.322</v>
      </c>
    </row>
    <row r="150" spans="1:26" ht="15" x14ac:dyDescent="0.25">
      <c r="A150" s="17">
        <v>45439</v>
      </c>
      <c r="B150">
        <v>1559.633</v>
      </c>
      <c r="C150">
        <v>1393.33</v>
      </c>
      <c r="D150">
        <v>1335.3040000000001</v>
      </c>
      <c r="E150">
        <v>1289.913</v>
      </c>
      <c r="F150">
        <v>1373.11</v>
      </c>
      <c r="G150">
        <v>1229.0820000000001</v>
      </c>
      <c r="H150">
        <v>1277.076</v>
      </c>
      <c r="I150">
        <v>1822.075</v>
      </c>
      <c r="J150">
        <v>3367.6239999999998</v>
      </c>
      <c r="K150">
        <v>3962.6860000000001</v>
      </c>
      <c r="L150">
        <v>4287.2659999999996</v>
      </c>
      <c r="M150">
        <v>4568.7539999999999</v>
      </c>
      <c r="N150">
        <v>4348.22</v>
      </c>
      <c r="O150">
        <v>3913.4520000000002</v>
      </c>
      <c r="P150">
        <v>3528.11</v>
      </c>
      <c r="Q150">
        <v>3065.873</v>
      </c>
      <c r="R150">
        <v>2680.1770000000001</v>
      </c>
      <c r="S150">
        <v>2519.2069999999999</v>
      </c>
      <c r="T150">
        <v>2345.5059999999999</v>
      </c>
      <c r="U150">
        <v>2455.4369999999999</v>
      </c>
      <c r="V150">
        <v>2505.7350000000001</v>
      </c>
      <c r="W150">
        <v>2325.2550000000001</v>
      </c>
      <c r="X150">
        <v>2095.998</v>
      </c>
      <c r="Y150">
        <v>1863.5540000000001</v>
      </c>
      <c r="Z150" s="6">
        <v>61112.377000000008</v>
      </c>
    </row>
    <row r="151" spans="1:26" ht="15" x14ac:dyDescent="0.25">
      <c r="A151" s="17">
        <v>45440</v>
      </c>
      <c r="B151">
        <v>1681.3879999999999</v>
      </c>
      <c r="C151">
        <v>1519.66</v>
      </c>
      <c r="D151">
        <v>1459.1089999999999</v>
      </c>
      <c r="E151">
        <v>1461.5239999999999</v>
      </c>
      <c r="F151">
        <v>1534.6110000000001</v>
      </c>
      <c r="G151">
        <v>1380.614</v>
      </c>
      <c r="H151">
        <v>1455.9970000000001</v>
      </c>
      <c r="I151">
        <v>1944.3409999999999</v>
      </c>
      <c r="J151">
        <v>3199.31</v>
      </c>
      <c r="K151">
        <v>3480.08</v>
      </c>
      <c r="L151">
        <v>3511.8519999999999</v>
      </c>
      <c r="M151">
        <v>3703.5390000000002</v>
      </c>
      <c r="N151">
        <v>3701.0509999999999</v>
      </c>
      <c r="O151">
        <v>3476.8470000000002</v>
      </c>
      <c r="P151">
        <v>3050.0419999999999</v>
      </c>
      <c r="Q151">
        <v>2665.8939999999998</v>
      </c>
      <c r="R151">
        <v>2388.337</v>
      </c>
      <c r="S151">
        <v>2252.873</v>
      </c>
      <c r="T151">
        <v>2137.2640000000001</v>
      </c>
      <c r="U151">
        <v>2209.1320000000001</v>
      </c>
      <c r="V151">
        <v>2231.009</v>
      </c>
      <c r="W151">
        <v>2173.6129999999998</v>
      </c>
      <c r="X151">
        <v>2041.028</v>
      </c>
      <c r="Y151">
        <v>1927.0070000000001</v>
      </c>
      <c r="Z151" s="6">
        <v>56586.121999999988</v>
      </c>
    </row>
    <row r="152" spans="1:26" ht="15" x14ac:dyDescent="0.25">
      <c r="A152" s="17">
        <v>45441</v>
      </c>
      <c r="B152">
        <v>1742.3050000000001</v>
      </c>
      <c r="C152">
        <v>1540.1669999999999</v>
      </c>
      <c r="D152">
        <v>1469.8889999999999</v>
      </c>
      <c r="E152">
        <v>1426.029</v>
      </c>
      <c r="F152">
        <v>1430.559</v>
      </c>
      <c r="G152">
        <v>1301.9069999999999</v>
      </c>
      <c r="H152">
        <v>1399.1489999999999</v>
      </c>
      <c r="I152">
        <v>1889.922</v>
      </c>
      <c r="J152">
        <v>3034.7190000000001</v>
      </c>
      <c r="K152">
        <v>3323.8130000000001</v>
      </c>
      <c r="L152">
        <v>3358.886</v>
      </c>
      <c r="M152">
        <v>3526.989</v>
      </c>
      <c r="N152">
        <v>3576.3919999999998</v>
      </c>
      <c r="O152">
        <v>3336.9540000000002</v>
      </c>
      <c r="P152">
        <v>3036.2779999999998</v>
      </c>
      <c r="Q152">
        <v>2708.6289999999999</v>
      </c>
      <c r="R152">
        <v>2399.9490000000001</v>
      </c>
      <c r="S152">
        <v>2190.6819999999998</v>
      </c>
      <c r="T152">
        <v>2038.5920000000001</v>
      </c>
      <c r="U152">
        <v>2160.7399999999998</v>
      </c>
      <c r="V152">
        <v>2272.79</v>
      </c>
      <c r="W152">
        <v>2168.3679999999999</v>
      </c>
      <c r="X152">
        <v>1966.42</v>
      </c>
      <c r="Y152">
        <v>1736.3119999999999</v>
      </c>
      <c r="Z152" s="6">
        <v>55036.44</v>
      </c>
    </row>
    <row r="153" spans="1:26" ht="15" x14ac:dyDescent="0.25">
      <c r="A153" s="17">
        <v>45442</v>
      </c>
      <c r="B153">
        <v>1629.9749999999999</v>
      </c>
      <c r="C153">
        <v>1494.202</v>
      </c>
      <c r="D153">
        <v>1463.8489999999999</v>
      </c>
      <c r="E153">
        <v>1395.925</v>
      </c>
      <c r="F153">
        <v>1426.2729999999999</v>
      </c>
      <c r="G153">
        <v>1302.68</v>
      </c>
      <c r="H153">
        <v>1408.8489999999999</v>
      </c>
      <c r="I153">
        <v>1854.9680000000001</v>
      </c>
      <c r="J153">
        <v>2979.6039999999998</v>
      </c>
      <c r="K153">
        <v>3245.7170000000001</v>
      </c>
      <c r="L153">
        <v>3357.8209999999999</v>
      </c>
      <c r="M153">
        <v>3576.0650000000001</v>
      </c>
      <c r="N153">
        <v>3616.4850000000001</v>
      </c>
      <c r="O153">
        <v>3332.9250000000002</v>
      </c>
      <c r="P153">
        <v>2888.3359999999998</v>
      </c>
      <c r="Q153">
        <v>2490.268</v>
      </c>
      <c r="R153">
        <v>2148.2249999999999</v>
      </c>
      <c r="S153">
        <v>1959.836</v>
      </c>
      <c r="T153">
        <v>1812.0909999999999</v>
      </c>
      <c r="U153">
        <v>1921.9349999999999</v>
      </c>
      <c r="V153">
        <v>2006.694</v>
      </c>
      <c r="W153">
        <v>1880.087</v>
      </c>
      <c r="X153">
        <v>1894.029</v>
      </c>
      <c r="Y153">
        <v>1775.2560000000001</v>
      </c>
      <c r="Z153" s="6">
        <v>52862.095000000001</v>
      </c>
    </row>
    <row r="154" spans="1:26" ht="15" x14ac:dyDescent="0.25">
      <c r="A154" s="17">
        <v>45443</v>
      </c>
      <c r="B154">
        <v>1638.6489999999999</v>
      </c>
      <c r="C154">
        <v>1511.7619999999999</v>
      </c>
      <c r="D154">
        <v>1399.6089999999999</v>
      </c>
      <c r="E154">
        <v>1410.4449999999999</v>
      </c>
      <c r="F154">
        <v>1505.107</v>
      </c>
      <c r="G154">
        <v>1308.625</v>
      </c>
      <c r="H154">
        <v>1336.2850000000001</v>
      </c>
      <c r="I154">
        <v>1709.3879999999999</v>
      </c>
      <c r="J154">
        <v>2734.36</v>
      </c>
      <c r="K154">
        <v>2886.1680000000001</v>
      </c>
      <c r="L154">
        <v>2930.6379999999999</v>
      </c>
      <c r="M154">
        <v>2794.462</v>
      </c>
      <c r="N154">
        <v>1924.7439999999999</v>
      </c>
      <c r="O154">
        <v>1853.079</v>
      </c>
      <c r="P154">
        <v>1812.316</v>
      </c>
      <c r="Q154">
        <v>1741.6869999999999</v>
      </c>
      <c r="R154">
        <v>1651.0260000000001</v>
      </c>
      <c r="S154">
        <v>1650.92</v>
      </c>
      <c r="T154">
        <v>1654.491</v>
      </c>
      <c r="U154">
        <v>1667.7550000000001</v>
      </c>
      <c r="V154">
        <v>1662.924</v>
      </c>
      <c r="W154">
        <v>1605.117</v>
      </c>
      <c r="X154">
        <v>1630.6990000000001</v>
      </c>
      <c r="Y154">
        <v>1504.068</v>
      </c>
      <c r="Z154" s="6">
        <v>43524.324000000001</v>
      </c>
    </row>
    <row r="155" spans="1:26" ht="15" x14ac:dyDescent="0.25">
      <c r="A155" s="17">
        <v>45444</v>
      </c>
      <c r="B155">
        <v>1441.9829999999999</v>
      </c>
      <c r="C155">
        <v>1424.646</v>
      </c>
      <c r="D155">
        <v>1409.4179999999999</v>
      </c>
      <c r="E155">
        <v>1344.6690000000001</v>
      </c>
      <c r="F155">
        <v>1328.3409999999999</v>
      </c>
      <c r="G155">
        <v>1163.797</v>
      </c>
      <c r="H155">
        <v>1025.934</v>
      </c>
      <c r="I155">
        <v>1016.922</v>
      </c>
      <c r="J155">
        <v>1046.6759999999999</v>
      </c>
      <c r="K155">
        <v>1112.1099999999999</v>
      </c>
      <c r="L155">
        <v>1136.623</v>
      </c>
      <c r="M155">
        <v>1223.8989999999999</v>
      </c>
      <c r="N155">
        <v>1321.308</v>
      </c>
      <c r="O155">
        <v>1296.606</v>
      </c>
      <c r="P155">
        <v>1243.2639999999999</v>
      </c>
      <c r="Q155">
        <v>1247.0229999999999</v>
      </c>
      <c r="R155">
        <v>1240.703</v>
      </c>
      <c r="S155">
        <v>1272.2049999999999</v>
      </c>
      <c r="T155">
        <v>1285.5530000000001</v>
      </c>
      <c r="U155">
        <v>1425.9459999999999</v>
      </c>
      <c r="V155">
        <v>1668.7729999999999</v>
      </c>
      <c r="W155">
        <v>1767.086</v>
      </c>
      <c r="X155">
        <v>1774.818</v>
      </c>
      <c r="Y155">
        <v>1699.193</v>
      </c>
      <c r="Z155" s="6">
        <v>31917.495999999999</v>
      </c>
    </row>
    <row r="156" spans="1:26" ht="15" x14ac:dyDescent="0.25">
      <c r="A156" s="17">
        <v>45445</v>
      </c>
      <c r="B156">
        <v>1558.0830000000001</v>
      </c>
      <c r="C156">
        <v>1365.654</v>
      </c>
      <c r="D156">
        <v>1313.3969999999999</v>
      </c>
      <c r="E156">
        <v>1324.8409999999999</v>
      </c>
      <c r="F156">
        <v>1337.4929999999999</v>
      </c>
      <c r="G156">
        <v>1141.998</v>
      </c>
      <c r="H156">
        <v>1224.6880000000001</v>
      </c>
      <c r="I156">
        <v>1753.258</v>
      </c>
      <c r="J156">
        <v>3215.7739999999999</v>
      </c>
      <c r="K156">
        <v>3689.7919999999999</v>
      </c>
      <c r="L156">
        <v>3838.3719999999998</v>
      </c>
      <c r="M156">
        <v>4123.3410000000003</v>
      </c>
      <c r="N156">
        <v>4116.3900000000003</v>
      </c>
      <c r="O156">
        <v>3936.067</v>
      </c>
      <c r="P156">
        <v>3479.6480000000001</v>
      </c>
      <c r="Q156">
        <v>3023.8020000000001</v>
      </c>
      <c r="R156">
        <v>2581.2550000000001</v>
      </c>
      <c r="S156">
        <v>2437.5070000000001</v>
      </c>
      <c r="T156">
        <v>2181.7469999999998</v>
      </c>
      <c r="U156">
        <v>2296.8270000000002</v>
      </c>
      <c r="V156">
        <v>2408.4079999999999</v>
      </c>
      <c r="W156">
        <v>2266.8510000000001</v>
      </c>
      <c r="X156">
        <v>2079.134</v>
      </c>
      <c r="Y156">
        <v>1893.241</v>
      </c>
      <c r="Z156" s="6">
        <v>58587.568000000007</v>
      </c>
    </row>
    <row r="157" spans="1:26" ht="15" x14ac:dyDescent="0.25">
      <c r="A157" s="17">
        <v>45446</v>
      </c>
      <c r="B157">
        <v>1680.4860000000001</v>
      </c>
      <c r="C157">
        <v>1535.7</v>
      </c>
      <c r="D157">
        <v>1463.5039999999999</v>
      </c>
      <c r="E157">
        <v>1435.383</v>
      </c>
      <c r="F157">
        <v>1421.51</v>
      </c>
      <c r="G157">
        <v>1264.385</v>
      </c>
      <c r="H157">
        <v>1411.9010000000001</v>
      </c>
      <c r="I157">
        <v>1969.9659999999999</v>
      </c>
      <c r="J157">
        <v>3600.5010000000002</v>
      </c>
      <c r="K157">
        <v>4054.0140000000001</v>
      </c>
      <c r="L157">
        <v>4228.4129999999996</v>
      </c>
      <c r="M157">
        <v>4361.7510000000002</v>
      </c>
      <c r="N157">
        <v>4394.0690000000004</v>
      </c>
      <c r="O157">
        <v>4120.4589999999998</v>
      </c>
      <c r="P157">
        <v>3645.8029999999999</v>
      </c>
      <c r="Q157">
        <v>3237.4290000000001</v>
      </c>
      <c r="R157">
        <v>2781.13</v>
      </c>
      <c r="S157">
        <v>2553.355</v>
      </c>
      <c r="T157">
        <v>2343.9639999999999</v>
      </c>
      <c r="U157">
        <v>2416.5129999999999</v>
      </c>
      <c r="V157">
        <v>2531.9690000000001</v>
      </c>
      <c r="W157">
        <v>2385.721</v>
      </c>
      <c r="X157">
        <v>2179.4969999999998</v>
      </c>
      <c r="Y157">
        <v>1926.7739999999999</v>
      </c>
      <c r="Z157" s="6">
        <v>62944.197</v>
      </c>
    </row>
    <row r="158" spans="1:26" ht="15" x14ac:dyDescent="0.25">
      <c r="A158" s="17">
        <v>45447</v>
      </c>
      <c r="B158">
        <v>1758.963</v>
      </c>
      <c r="C158">
        <v>1601.8150000000001</v>
      </c>
      <c r="D158">
        <v>1516.6179999999999</v>
      </c>
      <c r="E158">
        <v>1502.489</v>
      </c>
      <c r="F158">
        <v>1537.2080000000001</v>
      </c>
      <c r="G158">
        <v>1378.538</v>
      </c>
      <c r="H158">
        <v>1510.924</v>
      </c>
      <c r="I158">
        <v>2101.0650000000001</v>
      </c>
      <c r="J158">
        <v>3540.1579999999999</v>
      </c>
      <c r="K158">
        <v>3895.181</v>
      </c>
      <c r="L158">
        <v>4043.1779999999999</v>
      </c>
      <c r="M158">
        <v>4312.652</v>
      </c>
      <c r="N158">
        <v>4295.2309999999998</v>
      </c>
      <c r="O158">
        <v>4002.4760000000001</v>
      </c>
      <c r="P158">
        <v>3614.1149999999998</v>
      </c>
      <c r="Q158">
        <v>3150.1860000000001</v>
      </c>
      <c r="R158">
        <v>2702.2559999999999</v>
      </c>
      <c r="S158">
        <v>2477.4769999999999</v>
      </c>
      <c r="T158">
        <v>2249.223</v>
      </c>
      <c r="U158">
        <v>2344.6509999999998</v>
      </c>
      <c r="V158">
        <v>2378.7649999999999</v>
      </c>
      <c r="W158">
        <v>2308.9670000000001</v>
      </c>
      <c r="X158">
        <v>2118.5039999999999</v>
      </c>
      <c r="Y158">
        <v>1873.434</v>
      </c>
      <c r="Z158" s="6">
        <v>62214.074000000001</v>
      </c>
    </row>
    <row r="159" spans="1:26" ht="15" x14ac:dyDescent="0.25">
      <c r="A159" s="17">
        <v>45448</v>
      </c>
      <c r="B159">
        <v>1715.2380000000001</v>
      </c>
      <c r="C159">
        <v>1551.6859999999999</v>
      </c>
      <c r="D159">
        <v>1527.634</v>
      </c>
      <c r="E159">
        <v>1516.527</v>
      </c>
      <c r="F159">
        <v>1546.068</v>
      </c>
      <c r="G159">
        <v>1375.3879999999999</v>
      </c>
      <c r="H159">
        <v>1515.65</v>
      </c>
      <c r="I159">
        <v>2090.3960000000002</v>
      </c>
      <c r="J159">
        <v>3689.4760000000001</v>
      </c>
      <c r="K159">
        <v>4065.3649999999998</v>
      </c>
      <c r="L159">
        <v>4142.0370000000003</v>
      </c>
      <c r="M159">
        <v>4393.4870000000001</v>
      </c>
      <c r="N159">
        <v>4443.1180000000004</v>
      </c>
      <c r="O159">
        <v>3990.5839999999998</v>
      </c>
      <c r="P159">
        <v>3540.2</v>
      </c>
      <c r="Q159">
        <v>3184.614</v>
      </c>
      <c r="R159">
        <v>2744.9609999999998</v>
      </c>
      <c r="S159">
        <v>2503.087</v>
      </c>
      <c r="T159">
        <v>2315.7460000000001</v>
      </c>
      <c r="U159">
        <v>2434.0810000000001</v>
      </c>
      <c r="V159">
        <v>2518.1109999999999</v>
      </c>
      <c r="W159">
        <v>2378.623</v>
      </c>
      <c r="X159">
        <v>2238.8829999999998</v>
      </c>
      <c r="Y159">
        <v>2089.9319999999998</v>
      </c>
      <c r="Z159" s="6">
        <v>63510.892</v>
      </c>
    </row>
    <row r="160" spans="1:26" ht="15" x14ac:dyDescent="0.25">
      <c r="A160" s="17">
        <v>45449</v>
      </c>
      <c r="B160">
        <v>1894.778</v>
      </c>
      <c r="C160">
        <v>1715.184</v>
      </c>
      <c r="D160">
        <v>1635.2370000000001</v>
      </c>
      <c r="E160">
        <v>1561.175</v>
      </c>
      <c r="F160">
        <v>1596.3209999999999</v>
      </c>
      <c r="G160">
        <v>1430.066</v>
      </c>
      <c r="H160">
        <v>1548.6179999999999</v>
      </c>
      <c r="I160">
        <v>2085.808</v>
      </c>
      <c r="J160">
        <v>3741.3330000000001</v>
      </c>
      <c r="K160">
        <v>4164.4489999999996</v>
      </c>
      <c r="L160">
        <v>4178.4409999999998</v>
      </c>
      <c r="M160">
        <v>4293.5410000000002</v>
      </c>
      <c r="N160">
        <v>4324.1819999999998</v>
      </c>
      <c r="O160">
        <v>4017.2550000000001</v>
      </c>
      <c r="P160">
        <v>3501.6770000000001</v>
      </c>
      <c r="Q160">
        <v>3013.5839999999998</v>
      </c>
      <c r="R160">
        <v>2504.5819999999999</v>
      </c>
      <c r="S160">
        <v>2282.8389999999999</v>
      </c>
      <c r="T160">
        <v>2132.8110000000001</v>
      </c>
      <c r="U160">
        <v>2185.94</v>
      </c>
      <c r="V160">
        <v>2229.6469999999999</v>
      </c>
      <c r="W160">
        <v>2149.0540000000001</v>
      </c>
      <c r="X160">
        <v>2042.6610000000001</v>
      </c>
      <c r="Y160">
        <v>1910.454</v>
      </c>
      <c r="Z160" s="6">
        <v>62139.63700000001</v>
      </c>
    </row>
    <row r="161" spans="1:26" ht="15" x14ac:dyDescent="0.25">
      <c r="A161" s="17">
        <v>45450</v>
      </c>
      <c r="B161">
        <v>1719.192</v>
      </c>
      <c r="C161">
        <v>1580.1220000000001</v>
      </c>
      <c r="D161">
        <v>1470.951</v>
      </c>
      <c r="E161">
        <v>1422.8440000000001</v>
      </c>
      <c r="F161">
        <v>1454.9069999999999</v>
      </c>
      <c r="G161">
        <v>1314.79</v>
      </c>
      <c r="H161">
        <v>1369.5409999999999</v>
      </c>
      <c r="I161">
        <v>1880.383</v>
      </c>
      <c r="J161">
        <v>3326.6559999999999</v>
      </c>
      <c r="K161">
        <v>3705.4879999999998</v>
      </c>
      <c r="L161">
        <v>3872.105</v>
      </c>
      <c r="M161">
        <v>3572.1610000000001</v>
      </c>
      <c r="N161">
        <v>2194.873</v>
      </c>
      <c r="O161">
        <v>2107.5329999999999</v>
      </c>
      <c r="P161">
        <v>2023.0709999999999</v>
      </c>
      <c r="Q161">
        <v>1896.241</v>
      </c>
      <c r="R161">
        <v>1820.9549999999999</v>
      </c>
      <c r="S161">
        <v>1752.7629999999999</v>
      </c>
      <c r="T161">
        <v>1713.7670000000001</v>
      </c>
      <c r="U161">
        <v>1644.1189999999999</v>
      </c>
      <c r="V161">
        <v>1637.248</v>
      </c>
      <c r="W161">
        <v>1540.92</v>
      </c>
      <c r="X161">
        <v>1532.761</v>
      </c>
      <c r="Y161">
        <v>1465.9549999999999</v>
      </c>
      <c r="Z161" s="6">
        <v>48019.345999999998</v>
      </c>
    </row>
    <row r="162" spans="1:26" ht="15" x14ac:dyDescent="0.25">
      <c r="A162" s="17">
        <v>45451</v>
      </c>
      <c r="B162">
        <v>1392.357</v>
      </c>
      <c r="C162">
        <v>1453.096</v>
      </c>
      <c r="D162">
        <v>1453.414</v>
      </c>
      <c r="E162">
        <v>1446.1420000000001</v>
      </c>
      <c r="F162">
        <v>1400.5830000000001</v>
      </c>
      <c r="G162">
        <v>1194.0889999999999</v>
      </c>
      <c r="H162">
        <v>1117.2349999999999</v>
      </c>
      <c r="I162">
        <v>1159.586</v>
      </c>
      <c r="J162">
        <v>1201.7249999999999</v>
      </c>
      <c r="K162">
        <v>1294.9349999999999</v>
      </c>
      <c r="L162">
        <v>1303.9939999999999</v>
      </c>
      <c r="M162">
        <v>1365.1669999999999</v>
      </c>
      <c r="N162">
        <v>1412.617</v>
      </c>
      <c r="O162">
        <v>1362.66</v>
      </c>
      <c r="P162">
        <v>1341.489</v>
      </c>
      <c r="Q162">
        <v>1337.297</v>
      </c>
      <c r="R162">
        <v>1356.5940000000001</v>
      </c>
      <c r="S162">
        <v>1399.894</v>
      </c>
      <c r="T162">
        <v>1472.921</v>
      </c>
      <c r="U162">
        <v>1607.92</v>
      </c>
      <c r="V162">
        <v>1831.6</v>
      </c>
      <c r="W162">
        <v>1994.894</v>
      </c>
      <c r="X162">
        <v>2053.2689999999998</v>
      </c>
      <c r="Y162">
        <v>2019.4390000000001</v>
      </c>
      <c r="Z162" s="6">
        <v>34972.916999999994</v>
      </c>
    </row>
    <row r="163" spans="1:26" ht="15" x14ac:dyDescent="0.25">
      <c r="A163" s="17">
        <v>45452</v>
      </c>
      <c r="B163">
        <v>1843.3979999999999</v>
      </c>
      <c r="C163">
        <v>1593.1980000000001</v>
      </c>
      <c r="D163">
        <v>1514.307</v>
      </c>
      <c r="E163">
        <v>1451.3779999999999</v>
      </c>
      <c r="F163">
        <v>1451.739</v>
      </c>
      <c r="G163">
        <v>1286.01</v>
      </c>
      <c r="H163">
        <v>1368.924</v>
      </c>
      <c r="I163">
        <v>2046.7329999999999</v>
      </c>
      <c r="J163">
        <v>3922.127</v>
      </c>
      <c r="K163">
        <v>4202.8850000000002</v>
      </c>
      <c r="L163">
        <v>4239.1000000000004</v>
      </c>
      <c r="M163">
        <v>4312.3469999999998</v>
      </c>
      <c r="N163">
        <v>4272.4089999999997</v>
      </c>
      <c r="O163">
        <v>4005.261</v>
      </c>
      <c r="P163">
        <v>3456.5540000000001</v>
      </c>
      <c r="Q163">
        <v>3198.3130000000001</v>
      </c>
      <c r="R163">
        <v>2760.43</v>
      </c>
      <c r="S163">
        <v>2536.0369999999998</v>
      </c>
      <c r="T163">
        <v>2300.6979999999999</v>
      </c>
      <c r="U163">
        <v>2344.81</v>
      </c>
      <c r="V163">
        <v>2427.0909999999999</v>
      </c>
      <c r="W163">
        <v>2306.17</v>
      </c>
      <c r="X163">
        <v>2128.049</v>
      </c>
      <c r="Y163">
        <v>2026.0930000000001</v>
      </c>
      <c r="Z163" s="6">
        <v>62994.060999999987</v>
      </c>
    </row>
    <row r="164" spans="1:26" ht="15" x14ac:dyDescent="0.25">
      <c r="A164" s="17">
        <v>45453</v>
      </c>
      <c r="B164">
        <v>1768.357</v>
      </c>
      <c r="C164">
        <v>1646.453</v>
      </c>
      <c r="D164">
        <v>1584.71</v>
      </c>
      <c r="E164">
        <v>1533.2460000000001</v>
      </c>
      <c r="F164">
        <v>1567.5340000000001</v>
      </c>
      <c r="G164">
        <v>1412.7449999999999</v>
      </c>
      <c r="H164">
        <v>1531.319</v>
      </c>
      <c r="I164">
        <v>2063.2379999999998</v>
      </c>
      <c r="J164">
        <v>3458.8870000000002</v>
      </c>
      <c r="K164">
        <v>3744.556</v>
      </c>
      <c r="L164">
        <v>3892.51</v>
      </c>
      <c r="M164">
        <v>4048.3020000000001</v>
      </c>
      <c r="N164">
        <v>4065.498</v>
      </c>
      <c r="O164">
        <v>3404.9690000000001</v>
      </c>
      <c r="P164">
        <v>2954.79</v>
      </c>
      <c r="Q164">
        <v>2697.3110000000001</v>
      </c>
      <c r="R164">
        <v>2266.9789999999998</v>
      </c>
      <c r="S164">
        <v>2115.9769999999999</v>
      </c>
      <c r="T164">
        <v>1933.873</v>
      </c>
      <c r="U164">
        <v>1991.384</v>
      </c>
      <c r="V164">
        <v>2141.8739999999998</v>
      </c>
      <c r="W164">
        <v>2047.76</v>
      </c>
      <c r="X164">
        <v>1947.6849999999999</v>
      </c>
      <c r="Y164">
        <v>1825.588</v>
      </c>
      <c r="Z164" s="6">
        <v>57645.545000000006</v>
      </c>
    </row>
    <row r="165" spans="1:26" ht="15" x14ac:dyDescent="0.25">
      <c r="A165" s="17">
        <v>45454</v>
      </c>
      <c r="B165">
        <v>1694.2049999999999</v>
      </c>
      <c r="C165">
        <v>1573.125</v>
      </c>
      <c r="D165">
        <v>1493.2539999999999</v>
      </c>
      <c r="E165">
        <v>1455.451</v>
      </c>
      <c r="F165">
        <v>1514.9079999999999</v>
      </c>
      <c r="G165">
        <v>1376.777</v>
      </c>
      <c r="H165">
        <v>1479.627</v>
      </c>
      <c r="I165">
        <v>1614.8140000000001</v>
      </c>
      <c r="J165">
        <v>1774.8240000000001</v>
      </c>
      <c r="K165">
        <v>1890.4970000000001</v>
      </c>
      <c r="L165">
        <v>1866.5239999999999</v>
      </c>
      <c r="M165">
        <v>1807.9749999999999</v>
      </c>
      <c r="N165">
        <v>1804.0650000000001</v>
      </c>
      <c r="O165">
        <v>1803.0909999999999</v>
      </c>
      <c r="P165">
        <v>1748.894</v>
      </c>
      <c r="Q165">
        <v>1759.6790000000001</v>
      </c>
      <c r="R165">
        <v>1797.8520000000001</v>
      </c>
      <c r="S165">
        <v>1775.096</v>
      </c>
      <c r="T165">
        <v>1790.731</v>
      </c>
      <c r="U165">
        <v>1779.4690000000001</v>
      </c>
      <c r="V165">
        <v>1775.7190000000001</v>
      </c>
      <c r="W165">
        <v>1640.8879999999999</v>
      </c>
      <c r="X165">
        <v>1639.835</v>
      </c>
      <c r="Y165">
        <v>1656.989</v>
      </c>
      <c r="Z165" s="6">
        <v>40514.288999999997</v>
      </c>
    </row>
    <row r="166" spans="1:26" ht="15" x14ac:dyDescent="0.25">
      <c r="A166" s="17">
        <v>45455</v>
      </c>
      <c r="B166">
        <v>1554.152</v>
      </c>
      <c r="C166">
        <v>1506.4480000000001</v>
      </c>
      <c r="D166">
        <v>1530.2750000000001</v>
      </c>
      <c r="E166">
        <v>1526.7170000000001</v>
      </c>
      <c r="F166">
        <v>1535.8150000000001</v>
      </c>
      <c r="G166">
        <v>1303.3589999999999</v>
      </c>
      <c r="H166">
        <v>1282.432</v>
      </c>
      <c r="I166">
        <v>1275.722</v>
      </c>
      <c r="J166">
        <v>1296.2429999999999</v>
      </c>
      <c r="K166">
        <v>1339.143</v>
      </c>
      <c r="L166">
        <v>1420.1679999999999</v>
      </c>
      <c r="M166">
        <v>1383.0219999999999</v>
      </c>
      <c r="N166">
        <v>1416.116</v>
      </c>
      <c r="O166">
        <v>1412.579</v>
      </c>
      <c r="P166">
        <v>1376.21</v>
      </c>
      <c r="Q166">
        <v>1369.6759999999999</v>
      </c>
      <c r="R166">
        <v>1418.9839999999999</v>
      </c>
      <c r="S166">
        <v>1374.817</v>
      </c>
      <c r="T166">
        <v>1387.616</v>
      </c>
      <c r="U166">
        <v>1518.7619999999999</v>
      </c>
      <c r="V166">
        <v>1739.5050000000001</v>
      </c>
      <c r="W166">
        <v>1751.5509999999999</v>
      </c>
      <c r="X166">
        <v>1772.731</v>
      </c>
      <c r="Y166">
        <v>1749.9680000000001</v>
      </c>
      <c r="Z166" s="6">
        <v>35242.010999999999</v>
      </c>
    </row>
    <row r="167" spans="1:26" ht="15" x14ac:dyDescent="0.25">
      <c r="A167" s="17">
        <v>45456</v>
      </c>
      <c r="B167">
        <v>1564.566</v>
      </c>
      <c r="C167">
        <v>1396.6279999999999</v>
      </c>
      <c r="D167">
        <v>1394.5450000000001</v>
      </c>
      <c r="E167">
        <v>1421.261</v>
      </c>
      <c r="F167">
        <v>1442.857</v>
      </c>
      <c r="G167">
        <v>1206.356</v>
      </c>
      <c r="H167">
        <v>1208.4680000000001</v>
      </c>
      <c r="I167">
        <v>1459.7059999999999</v>
      </c>
      <c r="J167">
        <v>1853.6859999999999</v>
      </c>
      <c r="K167">
        <v>2109.7570000000001</v>
      </c>
      <c r="L167">
        <v>2198.4340000000002</v>
      </c>
      <c r="M167">
        <v>2261.855</v>
      </c>
      <c r="N167">
        <v>2305.5160000000001</v>
      </c>
      <c r="O167">
        <v>2153.7530000000002</v>
      </c>
      <c r="P167">
        <v>2005.287</v>
      </c>
      <c r="Q167">
        <v>2025.404</v>
      </c>
      <c r="R167">
        <v>2047.037</v>
      </c>
      <c r="S167">
        <v>1986.8710000000001</v>
      </c>
      <c r="T167">
        <v>2016.963</v>
      </c>
      <c r="U167">
        <v>2102.1570000000002</v>
      </c>
      <c r="V167">
        <v>2195.0030000000002</v>
      </c>
      <c r="W167">
        <v>2092.0329999999999</v>
      </c>
      <c r="X167">
        <v>2024.5139999999999</v>
      </c>
      <c r="Y167">
        <v>1923.3009999999999</v>
      </c>
      <c r="Z167" s="6">
        <v>44395.957999999999</v>
      </c>
    </row>
    <row r="168" spans="1:26" ht="15" x14ac:dyDescent="0.25">
      <c r="A168" s="17">
        <v>45457</v>
      </c>
      <c r="B168">
        <v>1807.856</v>
      </c>
      <c r="C168">
        <v>1651.019</v>
      </c>
      <c r="D168">
        <v>1516.5260000000001</v>
      </c>
      <c r="E168">
        <v>1471.375</v>
      </c>
      <c r="F168">
        <v>1548.673</v>
      </c>
      <c r="G168">
        <v>1445.9359999999999</v>
      </c>
      <c r="H168">
        <v>1515.17</v>
      </c>
      <c r="I168">
        <v>1954.4349999999999</v>
      </c>
      <c r="J168">
        <v>3377.8780000000002</v>
      </c>
      <c r="K168">
        <v>3840.9949999999999</v>
      </c>
      <c r="L168">
        <v>3928.7339999999999</v>
      </c>
      <c r="M168">
        <v>3610.2489999999998</v>
      </c>
      <c r="N168">
        <v>2272.5639999999999</v>
      </c>
      <c r="O168">
        <v>2132.3530000000001</v>
      </c>
      <c r="P168">
        <v>2059.1619999999998</v>
      </c>
      <c r="Q168">
        <v>1883.999</v>
      </c>
      <c r="R168">
        <v>1846.529</v>
      </c>
      <c r="S168">
        <v>1830.43</v>
      </c>
      <c r="T168">
        <v>1895.585</v>
      </c>
      <c r="U168">
        <v>1805.1880000000001</v>
      </c>
      <c r="V168">
        <v>1825.461</v>
      </c>
      <c r="W168">
        <v>1773.231</v>
      </c>
      <c r="X168">
        <v>1719.105</v>
      </c>
      <c r="Y168">
        <v>1671.806</v>
      </c>
      <c r="Z168" s="6">
        <v>50384.259000000005</v>
      </c>
    </row>
    <row r="169" spans="1:26" ht="15" x14ac:dyDescent="0.25">
      <c r="A169" s="17">
        <v>45458</v>
      </c>
      <c r="B169">
        <v>1633.269</v>
      </c>
      <c r="C169">
        <v>1596.0229999999999</v>
      </c>
      <c r="D169">
        <v>1579.2329999999999</v>
      </c>
      <c r="E169">
        <v>1536.5229999999999</v>
      </c>
      <c r="F169">
        <v>1525.64</v>
      </c>
      <c r="G169">
        <v>1299.2760000000001</v>
      </c>
      <c r="H169">
        <v>1189.7159999999999</v>
      </c>
      <c r="I169">
        <v>1257.0129999999999</v>
      </c>
      <c r="J169">
        <v>1301.825</v>
      </c>
      <c r="K169">
        <v>1361.8969999999999</v>
      </c>
      <c r="L169">
        <v>1412.0070000000001</v>
      </c>
      <c r="M169">
        <v>1528.3510000000001</v>
      </c>
      <c r="N169">
        <v>1559.0709999999999</v>
      </c>
      <c r="O169">
        <v>1473.759</v>
      </c>
      <c r="P169">
        <v>1399.153</v>
      </c>
      <c r="Q169">
        <v>1451.8209999999999</v>
      </c>
      <c r="R169">
        <v>1445.8130000000001</v>
      </c>
      <c r="S169">
        <v>1431.8489999999999</v>
      </c>
      <c r="T169">
        <v>1552.597</v>
      </c>
      <c r="U169">
        <v>1667.231</v>
      </c>
      <c r="V169">
        <v>1924.9349999999999</v>
      </c>
      <c r="W169">
        <v>2018.7460000000001</v>
      </c>
      <c r="X169">
        <v>2040.519</v>
      </c>
      <c r="Y169">
        <v>1991.0840000000001</v>
      </c>
      <c r="Z169" s="6">
        <v>37177.351000000002</v>
      </c>
    </row>
    <row r="170" spans="1:26" ht="15" x14ac:dyDescent="0.25">
      <c r="A170" s="17">
        <v>45459</v>
      </c>
      <c r="B170">
        <v>1843.8969999999999</v>
      </c>
      <c r="C170">
        <v>1679.9380000000001</v>
      </c>
      <c r="D170">
        <v>1578.6179999999999</v>
      </c>
      <c r="E170">
        <v>1541.82</v>
      </c>
      <c r="F170">
        <v>1543.2860000000001</v>
      </c>
      <c r="G170">
        <v>1417.1690000000001</v>
      </c>
      <c r="H170">
        <v>1497.174</v>
      </c>
      <c r="I170">
        <v>2193.7289999999998</v>
      </c>
      <c r="J170">
        <v>4134.473</v>
      </c>
      <c r="K170">
        <v>4718.5529999999999</v>
      </c>
      <c r="L170">
        <v>4885.6329999999998</v>
      </c>
      <c r="M170">
        <v>4924.9470000000001</v>
      </c>
      <c r="N170">
        <v>4952.4560000000001</v>
      </c>
      <c r="O170">
        <v>4577.4809999999998</v>
      </c>
      <c r="P170">
        <v>4124.1980000000003</v>
      </c>
      <c r="Q170">
        <v>3547.232</v>
      </c>
      <c r="R170">
        <v>3068.1419999999998</v>
      </c>
      <c r="S170">
        <v>2803.99</v>
      </c>
      <c r="T170">
        <v>2534.2240000000002</v>
      </c>
      <c r="U170">
        <v>2582.4209999999998</v>
      </c>
      <c r="V170">
        <v>2644.9780000000001</v>
      </c>
      <c r="W170">
        <v>2498.7420000000002</v>
      </c>
      <c r="X170">
        <v>2320.6469999999999</v>
      </c>
      <c r="Y170">
        <v>2070.027</v>
      </c>
      <c r="Z170" s="6">
        <v>69683.775000000009</v>
      </c>
    </row>
    <row r="171" spans="1:26" ht="15" x14ac:dyDescent="0.25">
      <c r="A171" s="17">
        <v>45460</v>
      </c>
      <c r="B171">
        <v>1847.4090000000001</v>
      </c>
      <c r="C171">
        <v>1645.0429999999999</v>
      </c>
      <c r="D171">
        <v>1608.6559999999999</v>
      </c>
      <c r="E171">
        <v>1583.2650000000001</v>
      </c>
      <c r="F171">
        <v>1647.904</v>
      </c>
      <c r="G171">
        <v>1515.35</v>
      </c>
      <c r="H171">
        <v>1605.7280000000001</v>
      </c>
      <c r="I171">
        <v>2265.2399999999998</v>
      </c>
      <c r="J171">
        <v>3858.6889999999999</v>
      </c>
      <c r="K171">
        <v>4202.9939999999997</v>
      </c>
      <c r="L171">
        <v>4452.1639999999998</v>
      </c>
      <c r="M171">
        <v>4411.54</v>
      </c>
      <c r="N171">
        <v>4381.6639999999998</v>
      </c>
      <c r="O171">
        <v>4001.8989999999999</v>
      </c>
      <c r="P171">
        <v>3563.096</v>
      </c>
      <c r="Q171">
        <v>3264.1860000000001</v>
      </c>
      <c r="R171">
        <v>2724.9430000000002</v>
      </c>
      <c r="S171">
        <v>2665.5309999999999</v>
      </c>
      <c r="T171">
        <v>2455.2399999999998</v>
      </c>
      <c r="U171">
        <v>2471.9850000000001</v>
      </c>
      <c r="V171">
        <v>2560.2429999999999</v>
      </c>
      <c r="W171">
        <v>2483.92</v>
      </c>
      <c r="X171">
        <v>2309.48</v>
      </c>
      <c r="Y171">
        <v>2073.6790000000001</v>
      </c>
      <c r="Z171" s="6">
        <v>65599.847999999998</v>
      </c>
    </row>
    <row r="172" spans="1:26" ht="15" x14ac:dyDescent="0.25">
      <c r="A172" s="17">
        <v>45461</v>
      </c>
      <c r="B172">
        <v>1850.057</v>
      </c>
      <c r="C172">
        <v>1642.9639999999999</v>
      </c>
      <c r="D172">
        <v>1575.269</v>
      </c>
      <c r="E172">
        <v>1593.5119999999999</v>
      </c>
      <c r="F172">
        <v>1630.1310000000001</v>
      </c>
      <c r="G172">
        <v>1459.8050000000001</v>
      </c>
      <c r="H172">
        <v>1526.2719999999999</v>
      </c>
      <c r="I172">
        <v>2175.4140000000002</v>
      </c>
      <c r="J172">
        <v>3778.62</v>
      </c>
      <c r="K172">
        <v>4175.8209999999999</v>
      </c>
      <c r="L172">
        <v>4288.7079999999996</v>
      </c>
      <c r="M172">
        <v>4454.9750000000004</v>
      </c>
      <c r="N172">
        <v>4415.6049999999996</v>
      </c>
      <c r="O172">
        <v>4120.4430000000002</v>
      </c>
      <c r="P172">
        <v>3711.1640000000002</v>
      </c>
      <c r="Q172">
        <v>3291.89</v>
      </c>
      <c r="R172">
        <v>2948.4340000000002</v>
      </c>
      <c r="S172">
        <v>2665.9670000000001</v>
      </c>
      <c r="T172">
        <v>2394.1010000000001</v>
      </c>
      <c r="U172">
        <v>2382.4520000000002</v>
      </c>
      <c r="V172">
        <v>2540.8989999999999</v>
      </c>
      <c r="W172">
        <v>2414.1669999999999</v>
      </c>
      <c r="X172">
        <v>2222.5450000000001</v>
      </c>
      <c r="Y172">
        <v>2045.0050000000001</v>
      </c>
      <c r="Z172" s="6">
        <v>65304.219999999979</v>
      </c>
    </row>
    <row r="173" spans="1:26" ht="15" x14ac:dyDescent="0.25">
      <c r="A173" s="17">
        <v>45462</v>
      </c>
      <c r="B173">
        <v>1829.3610000000001</v>
      </c>
      <c r="C173">
        <v>1736.654</v>
      </c>
      <c r="D173">
        <v>1630.2070000000001</v>
      </c>
      <c r="E173">
        <v>1543.144</v>
      </c>
      <c r="F173">
        <v>1596.0429999999999</v>
      </c>
      <c r="G173">
        <v>1423.2840000000001</v>
      </c>
      <c r="H173">
        <v>1473.472</v>
      </c>
      <c r="I173">
        <v>2122.0169999999998</v>
      </c>
      <c r="J173">
        <v>3685.3429999999998</v>
      </c>
      <c r="K173">
        <v>4080.9920000000002</v>
      </c>
      <c r="L173">
        <v>4328.6540000000005</v>
      </c>
      <c r="M173">
        <v>4407.6570000000002</v>
      </c>
      <c r="N173">
        <v>4469.6120000000001</v>
      </c>
      <c r="O173">
        <v>4178.9409999999998</v>
      </c>
      <c r="P173">
        <v>3724.2449999999999</v>
      </c>
      <c r="Q173">
        <v>3313.5340000000001</v>
      </c>
      <c r="R173">
        <v>2859.6509999999998</v>
      </c>
      <c r="S173">
        <v>2705.3850000000002</v>
      </c>
      <c r="T173">
        <v>2487.614</v>
      </c>
      <c r="U173">
        <v>2323.134</v>
      </c>
      <c r="V173">
        <v>2255.886</v>
      </c>
      <c r="W173">
        <v>2378.373</v>
      </c>
      <c r="X173">
        <v>2174.3470000000002</v>
      </c>
      <c r="Y173">
        <v>1902.125</v>
      </c>
      <c r="Z173" s="6">
        <v>64629.675000000003</v>
      </c>
    </row>
    <row r="174" spans="1:26" ht="15" x14ac:dyDescent="0.25">
      <c r="A174" s="17">
        <v>45463</v>
      </c>
      <c r="B174">
        <v>1744.817</v>
      </c>
      <c r="C174">
        <v>1590.0550000000001</v>
      </c>
      <c r="D174">
        <v>1514.367</v>
      </c>
      <c r="E174">
        <v>1501.7449999999999</v>
      </c>
      <c r="F174">
        <v>1596.779</v>
      </c>
      <c r="G174">
        <v>1417.11</v>
      </c>
      <c r="H174">
        <v>1501.635</v>
      </c>
      <c r="I174">
        <v>2114.598</v>
      </c>
      <c r="J174">
        <v>3819.3629999999998</v>
      </c>
      <c r="K174">
        <v>4474.7079999999996</v>
      </c>
      <c r="L174">
        <v>4480.5079999999998</v>
      </c>
      <c r="M174">
        <v>4549.05</v>
      </c>
      <c r="N174">
        <v>4581.6130000000003</v>
      </c>
      <c r="O174">
        <v>4211.5969999999998</v>
      </c>
      <c r="P174">
        <v>3639.0219999999999</v>
      </c>
      <c r="Q174">
        <v>3228.1590000000001</v>
      </c>
      <c r="R174">
        <v>2730.1030000000001</v>
      </c>
      <c r="S174">
        <v>2504.422</v>
      </c>
      <c r="T174">
        <v>2212.7310000000002</v>
      </c>
      <c r="U174">
        <v>2181.114</v>
      </c>
      <c r="V174">
        <v>2280.4810000000002</v>
      </c>
      <c r="W174">
        <v>2205.0279999999998</v>
      </c>
      <c r="X174">
        <v>2125.4780000000001</v>
      </c>
      <c r="Y174">
        <v>2035.866</v>
      </c>
      <c r="Z174" s="6">
        <v>64240.349000000002</v>
      </c>
    </row>
    <row r="175" spans="1:26" ht="15" x14ac:dyDescent="0.25">
      <c r="A175" s="17">
        <v>45464</v>
      </c>
      <c r="B175">
        <v>1804.5509999999999</v>
      </c>
      <c r="C175">
        <v>1656.0609999999999</v>
      </c>
      <c r="D175">
        <v>1558.627</v>
      </c>
      <c r="E175">
        <v>1579.5740000000001</v>
      </c>
      <c r="F175">
        <v>1660.6559999999999</v>
      </c>
      <c r="G175">
        <v>1556.9739999999999</v>
      </c>
      <c r="H175">
        <v>1545.72</v>
      </c>
      <c r="I175">
        <v>2005.8720000000001</v>
      </c>
      <c r="J175">
        <v>3463.991</v>
      </c>
      <c r="K175">
        <v>3682.3</v>
      </c>
      <c r="L175">
        <v>3740.105</v>
      </c>
      <c r="M175">
        <v>3506.5360000000001</v>
      </c>
      <c r="N175">
        <v>2288.7330000000002</v>
      </c>
      <c r="O175">
        <v>2062.5189999999998</v>
      </c>
      <c r="P175">
        <v>1964.2260000000001</v>
      </c>
      <c r="Q175">
        <v>1921.854</v>
      </c>
      <c r="R175">
        <v>1798.133</v>
      </c>
      <c r="S175">
        <v>1775.0139999999999</v>
      </c>
      <c r="T175">
        <v>1867.9069999999999</v>
      </c>
      <c r="U175">
        <v>1755.701</v>
      </c>
      <c r="V175">
        <v>1766.7349999999999</v>
      </c>
      <c r="W175">
        <v>1680.0530000000001</v>
      </c>
      <c r="X175">
        <v>1667.5709999999999</v>
      </c>
      <c r="Y175">
        <v>1611.7719999999999</v>
      </c>
      <c r="Z175" s="6">
        <v>49921.184999999998</v>
      </c>
    </row>
    <row r="176" spans="1:26" ht="15" x14ac:dyDescent="0.25">
      <c r="A176" s="17">
        <v>45465</v>
      </c>
      <c r="B176">
        <v>1473.58</v>
      </c>
      <c r="C176">
        <v>1439.5070000000001</v>
      </c>
      <c r="D176">
        <v>1403.2729999999999</v>
      </c>
      <c r="E176">
        <v>1399.1489999999999</v>
      </c>
      <c r="F176">
        <v>1376.816</v>
      </c>
      <c r="G176">
        <v>1181.894</v>
      </c>
      <c r="H176">
        <v>1074.0989999999999</v>
      </c>
      <c r="I176">
        <v>1147.123</v>
      </c>
      <c r="J176">
        <v>1214.7260000000001</v>
      </c>
      <c r="K176">
        <v>1240.0509999999999</v>
      </c>
      <c r="L176">
        <v>1269.7919999999999</v>
      </c>
      <c r="M176">
        <v>1368.42</v>
      </c>
      <c r="N176">
        <v>1392.982</v>
      </c>
      <c r="O176">
        <v>1364.682</v>
      </c>
      <c r="P176">
        <v>1328.721</v>
      </c>
      <c r="Q176">
        <v>1307.3610000000001</v>
      </c>
      <c r="R176">
        <v>1348.3019999999999</v>
      </c>
      <c r="S176">
        <v>1341.9549999999999</v>
      </c>
      <c r="T176">
        <v>1412.097</v>
      </c>
      <c r="U176">
        <v>1539.7280000000001</v>
      </c>
      <c r="V176">
        <v>1947.8879999999999</v>
      </c>
      <c r="W176">
        <v>2012.4280000000001</v>
      </c>
      <c r="X176">
        <v>2065.0569999999998</v>
      </c>
      <c r="Y176">
        <v>1993.548</v>
      </c>
      <c r="Z176" s="6">
        <v>34643.178999999996</v>
      </c>
    </row>
    <row r="177" spans="1:26" ht="15" x14ac:dyDescent="0.25">
      <c r="A177" s="17">
        <v>45466</v>
      </c>
      <c r="B177">
        <v>1749.69</v>
      </c>
      <c r="C177">
        <v>1568.7180000000001</v>
      </c>
      <c r="D177">
        <v>1458.9880000000001</v>
      </c>
      <c r="E177">
        <v>1433.2260000000001</v>
      </c>
      <c r="F177">
        <v>1480.4079999999999</v>
      </c>
      <c r="G177">
        <v>1315.6179999999999</v>
      </c>
      <c r="H177">
        <v>1308.5530000000001</v>
      </c>
      <c r="I177">
        <v>1940.4690000000001</v>
      </c>
      <c r="J177">
        <v>3697.375</v>
      </c>
      <c r="K177">
        <v>4229.7039999999997</v>
      </c>
      <c r="L177">
        <v>4474.75</v>
      </c>
      <c r="M177">
        <v>4586.5550000000003</v>
      </c>
      <c r="N177">
        <v>4679.2030000000004</v>
      </c>
      <c r="O177">
        <v>4496.0910000000003</v>
      </c>
      <c r="P177">
        <v>3908.3690000000001</v>
      </c>
      <c r="Q177">
        <v>3377.759</v>
      </c>
      <c r="R177">
        <v>2883.9870000000001</v>
      </c>
      <c r="S177">
        <v>2662.1280000000002</v>
      </c>
      <c r="T177">
        <v>2347.8180000000002</v>
      </c>
      <c r="U177">
        <v>2451.8870000000002</v>
      </c>
      <c r="V177">
        <v>2659.48</v>
      </c>
      <c r="W177">
        <v>2570.982</v>
      </c>
      <c r="X177">
        <v>2177.5230000000001</v>
      </c>
      <c r="Y177">
        <v>1992.3209999999999</v>
      </c>
      <c r="Z177" s="6">
        <v>65451.601999999999</v>
      </c>
    </row>
    <row r="178" spans="1:26" ht="15" x14ac:dyDescent="0.25">
      <c r="A178" s="17">
        <v>45467</v>
      </c>
      <c r="B178">
        <v>1860.6420000000001</v>
      </c>
      <c r="C178">
        <v>1619.3230000000001</v>
      </c>
      <c r="D178">
        <v>1553.1959999999999</v>
      </c>
      <c r="E178">
        <v>1522.48</v>
      </c>
      <c r="F178">
        <v>1480.4169999999999</v>
      </c>
      <c r="G178">
        <v>1316.001</v>
      </c>
      <c r="H178">
        <v>1463.0820000000001</v>
      </c>
      <c r="I178">
        <v>2090.7220000000002</v>
      </c>
      <c r="J178">
        <v>3799.97</v>
      </c>
      <c r="K178">
        <v>4328.4269999999997</v>
      </c>
      <c r="L178">
        <v>4546.5720000000001</v>
      </c>
      <c r="M178">
        <v>4616.4669999999996</v>
      </c>
      <c r="N178">
        <v>4672.3649999999998</v>
      </c>
      <c r="O178">
        <v>4353.8559999999998</v>
      </c>
      <c r="P178">
        <v>3861.3969999999999</v>
      </c>
      <c r="Q178">
        <v>3353.3209999999999</v>
      </c>
      <c r="R178">
        <v>2871.9659999999999</v>
      </c>
      <c r="S178">
        <v>2660.0650000000001</v>
      </c>
      <c r="T178">
        <v>2412.616</v>
      </c>
      <c r="U178">
        <v>2259.143</v>
      </c>
      <c r="V178">
        <v>2377.029</v>
      </c>
      <c r="W178">
        <v>2239.165</v>
      </c>
      <c r="X178">
        <v>2014.423</v>
      </c>
      <c r="Y178">
        <v>1827.7349999999999</v>
      </c>
      <c r="Z178" s="6">
        <v>65100.380000000012</v>
      </c>
    </row>
    <row r="179" spans="1:26" ht="15" x14ac:dyDescent="0.25">
      <c r="A179" s="17">
        <v>45468</v>
      </c>
      <c r="B179">
        <v>1672.865</v>
      </c>
      <c r="C179">
        <v>1567.8579999999999</v>
      </c>
      <c r="D179">
        <v>1503.7270000000001</v>
      </c>
      <c r="E179">
        <v>1483.559</v>
      </c>
      <c r="F179">
        <v>1516.6079999999999</v>
      </c>
      <c r="G179">
        <v>1292.473</v>
      </c>
      <c r="H179">
        <v>1422.3969999999999</v>
      </c>
      <c r="I179">
        <v>2093.3820000000001</v>
      </c>
      <c r="J179">
        <v>3816.07</v>
      </c>
      <c r="K179">
        <v>4294.6319999999996</v>
      </c>
      <c r="L179">
        <v>4420.5690000000004</v>
      </c>
      <c r="M179">
        <v>4526.3069999999998</v>
      </c>
      <c r="N179">
        <v>4560.8900000000003</v>
      </c>
      <c r="O179">
        <v>4152.6109999999999</v>
      </c>
      <c r="P179">
        <v>3741.5740000000001</v>
      </c>
      <c r="Q179">
        <v>3398.4549999999999</v>
      </c>
      <c r="R179">
        <v>2947.0880000000002</v>
      </c>
      <c r="S179">
        <v>2773.098</v>
      </c>
      <c r="T179">
        <v>2435.7869999999998</v>
      </c>
      <c r="U179">
        <v>2423.942</v>
      </c>
      <c r="V179">
        <v>2488.634</v>
      </c>
      <c r="W179">
        <v>2351.29</v>
      </c>
      <c r="X179">
        <v>2156.4960000000001</v>
      </c>
      <c r="Y179">
        <v>1954.077</v>
      </c>
      <c r="Z179" s="6">
        <v>64994.388999999996</v>
      </c>
    </row>
    <row r="180" spans="1:26" ht="15" x14ac:dyDescent="0.25">
      <c r="A180" s="17">
        <v>45469</v>
      </c>
      <c r="B180">
        <v>1781.0930000000001</v>
      </c>
      <c r="C180">
        <v>1639.462</v>
      </c>
      <c r="D180">
        <v>1551.588</v>
      </c>
      <c r="E180">
        <v>1543.4780000000001</v>
      </c>
      <c r="F180">
        <v>1590.386</v>
      </c>
      <c r="G180">
        <v>1364.3030000000001</v>
      </c>
      <c r="H180">
        <v>1426.0340000000001</v>
      </c>
      <c r="I180">
        <v>2062.5129999999999</v>
      </c>
      <c r="J180">
        <v>3673.2460000000001</v>
      </c>
      <c r="K180">
        <v>4135.17</v>
      </c>
      <c r="L180">
        <v>4344.0330000000004</v>
      </c>
      <c r="M180">
        <v>4466.7979999999998</v>
      </c>
      <c r="N180">
        <v>4547.8029999999999</v>
      </c>
      <c r="O180">
        <v>4116.13</v>
      </c>
      <c r="P180">
        <v>3688.4630000000002</v>
      </c>
      <c r="Q180">
        <v>3302.5279999999998</v>
      </c>
      <c r="R180">
        <v>2794.3710000000001</v>
      </c>
      <c r="S180">
        <v>2516.5520000000001</v>
      </c>
      <c r="T180">
        <v>2317.2640000000001</v>
      </c>
      <c r="U180">
        <v>2181.8609999999999</v>
      </c>
      <c r="V180">
        <v>2386.163</v>
      </c>
      <c r="W180">
        <v>2307.5509999999999</v>
      </c>
      <c r="X180">
        <v>2102.9349999999999</v>
      </c>
      <c r="Y180">
        <v>1926.864</v>
      </c>
      <c r="Z180" s="6">
        <v>63766.589</v>
      </c>
    </row>
    <row r="181" spans="1:26" ht="15" x14ac:dyDescent="0.25">
      <c r="A181" s="17">
        <v>45470</v>
      </c>
      <c r="B181">
        <v>1761.028</v>
      </c>
      <c r="C181">
        <v>1538.847</v>
      </c>
      <c r="D181">
        <v>1482.569</v>
      </c>
      <c r="E181">
        <v>1419.2139999999999</v>
      </c>
      <c r="F181">
        <v>1449.9749999999999</v>
      </c>
      <c r="G181">
        <v>1348.79</v>
      </c>
      <c r="H181">
        <v>1471.607</v>
      </c>
      <c r="I181">
        <v>2063.11</v>
      </c>
      <c r="J181">
        <v>3741.5459999999998</v>
      </c>
      <c r="K181">
        <v>4227.4470000000001</v>
      </c>
      <c r="L181">
        <v>4362.6220000000003</v>
      </c>
      <c r="M181">
        <v>4437.3779999999997</v>
      </c>
      <c r="N181">
        <v>4451.4089999999997</v>
      </c>
      <c r="O181">
        <v>4021.2469999999998</v>
      </c>
      <c r="P181">
        <v>3572.904</v>
      </c>
      <c r="Q181">
        <v>3216.9769999999999</v>
      </c>
      <c r="R181">
        <v>2743.0839999999998</v>
      </c>
      <c r="S181">
        <v>2463.7959999999998</v>
      </c>
      <c r="T181">
        <v>2253.3760000000002</v>
      </c>
      <c r="U181">
        <v>2174.9180000000001</v>
      </c>
      <c r="V181">
        <v>2324.17</v>
      </c>
      <c r="W181">
        <v>2193.9879999999998</v>
      </c>
      <c r="X181">
        <v>2078.299</v>
      </c>
      <c r="Y181">
        <v>1931.425</v>
      </c>
      <c r="Z181" s="6">
        <v>62729.726000000002</v>
      </c>
    </row>
    <row r="182" spans="1:26" ht="15" x14ac:dyDescent="0.25">
      <c r="A182" s="17">
        <v>45471</v>
      </c>
      <c r="B182">
        <v>1752.134</v>
      </c>
      <c r="C182">
        <v>1702.22</v>
      </c>
      <c r="D182">
        <v>1623.482</v>
      </c>
      <c r="E182">
        <v>1572.153</v>
      </c>
      <c r="F182">
        <v>1592.28</v>
      </c>
      <c r="G182">
        <v>1417.7070000000001</v>
      </c>
      <c r="H182">
        <v>1442.752</v>
      </c>
      <c r="I182">
        <v>1923.777</v>
      </c>
      <c r="J182">
        <v>3324.5010000000002</v>
      </c>
      <c r="K182">
        <v>3567.6959999999999</v>
      </c>
      <c r="L182">
        <v>3676.7089999999998</v>
      </c>
      <c r="M182">
        <v>3403.6309999999999</v>
      </c>
      <c r="N182">
        <v>2085.5070000000001</v>
      </c>
      <c r="O182">
        <v>1820.085</v>
      </c>
      <c r="P182">
        <v>1638.75</v>
      </c>
      <c r="Q182">
        <v>1617.056</v>
      </c>
      <c r="R182">
        <v>1634.4970000000001</v>
      </c>
      <c r="S182">
        <v>1673.7190000000001</v>
      </c>
      <c r="T182">
        <v>1693.915</v>
      </c>
      <c r="U182">
        <v>1563.972</v>
      </c>
      <c r="V182">
        <v>1593.9970000000001</v>
      </c>
      <c r="W182">
        <v>1519.1410000000001</v>
      </c>
      <c r="X182">
        <v>1533.4469999999999</v>
      </c>
      <c r="Y182">
        <v>1472.5709999999999</v>
      </c>
      <c r="Z182" s="6">
        <v>46845.699000000008</v>
      </c>
    </row>
    <row r="183" spans="1:26" ht="15" x14ac:dyDescent="0.25">
      <c r="A183" s="17">
        <v>45472</v>
      </c>
      <c r="B183">
        <v>1425.56</v>
      </c>
      <c r="C183">
        <v>1398.8430000000001</v>
      </c>
      <c r="D183">
        <v>1386.528</v>
      </c>
      <c r="E183">
        <v>1393.249</v>
      </c>
      <c r="F183">
        <v>1347.777</v>
      </c>
      <c r="G183">
        <v>1167.056</v>
      </c>
      <c r="H183">
        <v>1040.433</v>
      </c>
      <c r="I183">
        <v>1117.7429999999999</v>
      </c>
      <c r="J183">
        <v>1151.3689999999999</v>
      </c>
      <c r="K183">
        <v>1187.8320000000001</v>
      </c>
      <c r="L183">
        <v>1202.3589999999999</v>
      </c>
      <c r="M183">
        <v>1261.796</v>
      </c>
      <c r="N183">
        <v>1299.5719999999999</v>
      </c>
      <c r="O183">
        <v>1286.2139999999999</v>
      </c>
      <c r="P183">
        <v>1252.635</v>
      </c>
      <c r="Q183">
        <v>1275.9000000000001</v>
      </c>
      <c r="R183">
        <v>1262.6030000000001</v>
      </c>
      <c r="S183">
        <v>1270.873</v>
      </c>
      <c r="T183">
        <v>1328.538</v>
      </c>
      <c r="U183">
        <v>1462.29</v>
      </c>
      <c r="V183">
        <v>1721.126</v>
      </c>
      <c r="W183">
        <v>1788.963</v>
      </c>
      <c r="X183">
        <v>1827.2539999999999</v>
      </c>
      <c r="Y183">
        <v>1793.078</v>
      </c>
      <c r="Z183" s="6">
        <v>32649.591000000004</v>
      </c>
    </row>
    <row r="184" spans="1:26" ht="15" x14ac:dyDescent="0.25">
      <c r="A184" s="17">
        <v>45473</v>
      </c>
      <c r="B184">
        <v>1607.95</v>
      </c>
      <c r="C184">
        <v>1438.223</v>
      </c>
      <c r="D184">
        <v>1389.259</v>
      </c>
      <c r="E184">
        <v>1383.73</v>
      </c>
      <c r="F184">
        <v>1390.922</v>
      </c>
      <c r="G184">
        <v>1272.202</v>
      </c>
      <c r="H184">
        <v>1331.569</v>
      </c>
      <c r="I184">
        <v>2008.4780000000001</v>
      </c>
      <c r="J184">
        <v>3770.86</v>
      </c>
      <c r="K184">
        <v>4325.7280000000001</v>
      </c>
      <c r="L184">
        <v>4482.9530000000004</v>
      </c>
      <c r="M184">
        <v>4451.116</v>
      </c>
      <c r="N184">
        <v>4272.13</v>
      </c>
      <c r="O184">
        <v>3948.0279999999998</v>
      </c>
      <c r="P184">
        <v>3443.674</v>
      </c>
      <c r="Q184">
        <v>3072.7190000000001</v>
      </c>
      <c r="R184">
        <v>2770.6970000000001</v>
      </c>
      <c r="S184">
        <v>2562.8980000000001</v>
      </c>
      <c r="T184">
        <v>2303.7579999999998</v>
      </c>
      <c r="U184">
        <v>2260.056</v>
      </c>
      <c r="V184">
        <v>2404.0059999999999</v>
      </c>
      <c r="W184">
        <v>2374.3820000000001</v>
      </c>
      <c r="X184">
        <v>2142.3310000000001</v>
      </c>
      <c r="Y184">
        <v>1850.069</v>
      </c>
      <c r="Z184" s="6">
        <v>62257.73799999999</v>
      </c>
    </row>
    <row r="185" spans="1:26" ht="15" x14ac:dyDescent="0.25">
      <c r="A185" s="17">
        <v>45474</v>
      </c>
      <c r="B185">
        <v>1733.133</v>
      </c>
      <c r="C185">
        <v>1565.2860000000001</v>
      </c>
      <c r="D185">
        <v>1452.857</v>
      </c>
      <c r="E185">
        <v>1438.644</v>
      </c>
      <c r="F185">
        <v>1499.405</v>
      </c>
      <c r="G185">
        <v>1345.259</v>
      </c>
      <c r="H185">
        <v>1420.348</v>
      </c>
      <c r="I185">
        <v>1925.5709999999999</v>
      </c>
      <c r="J185">
        <v>3348.8009999999999</v>
      </c>
      <c r="K185">
        <v>3966.8150000000001</v>
      </c>
      <c r="L185">
        <v>4123.6549999999997</v>
      </c>
      <c r="M185">
        <v>4176.5469999999996</v>
      </c>
      <c r="N185">
        <v>4295.8230000000003</v>
      </c>
      <c r="O185">
        <v>3587.373</v>
      </c>
      <c r="P185">
        <v>3092.9920000000002</v>
      </c>
      <c r="Q185">
        <v>2873.2289999999998</v>
      </c>
      <c r="R185">
        <v>2664.83</v>
      </c>
      <c r="S185">
        <v>2598.9569999999999</v>
      </c>
      <c r="T185">
        <v>2427.895</v>
      </c>
      <c r="U185">
        <v>2454.0419999999999</v>
      </c>
      <c r="V185">
        <v>2576.81</v>
      </c>
      <c r="W185">
        <v>2402.489</v>
      </c>
      <c r="X185">
        <v>2221.0169999999998</v>
      </c>
      <c r="Y185">
        <v>1972.3320000000001</v>
      </c>
      <c r="Z185" s="6">
        <v>61164.11</v>
      </c>
    </row>
    <row r="186" spans="1:26" ht="15" x14ac:dyDescent="0.25">
      <c r="A186" s="17">
        <v>45475</v>
      </c>
      <c r="B186">
        <v>1827.2460000000001</v>
      </c>
      <c r="C186">
        <v>1678.6130000000001</v>
      </c>
      <c r="D186">
        <v>1589.9159999999999</v>
      </c>
      <c r="E186">
        <v>1522.81</v>
      </c>
      <c r="F186">
        <v>1582.663</v>
      </c>
      <c r="G186">
        <v>1439.058</v>
      </c>
      <c r="H186">
        <v>1523.66</v>
      </c>
      <c r="I186">
        <v>2109.4839999999999</v>
      </c>
      <c r="J186">
        <v>3582.6469999999999</v>
      </c>
      <c r="K186">
        <v>4150.7920000000004</v>
      </c>
      <c r="L186">
        <v>4345.9759999999997</v>
      </c>
      <c r="M186">
        <v>4467.9560000000001</v>
      </c>
      <c r="N186">
        <v>4529.3670000000002</v>
      </c>
      <c r="O186">
        <v>3675.252</v>
      </c>
      <c r="P186">
        <v>3186.922</v>
      </c>
      <c r="Q186">
        <v>3046.65</v>
      </c>
      <c r="R186">
        <v>2762.9780000000001</v>
      </c>
      <c r="S186">
        <v>2549.3870000000002</v>
      </c>
      <c r="T186">
        <v>2506.7510000000002</v>
      </c>
      <c r="U186">
        <v>2463.5189999999998</v>
      </c>
      <c r="V186">
        <v>2560.0479999999998</v>
      </c>
      <c r="W186">
        <v>2452.6489999999999</v>
      </c>
      <c r="X186">
        <v>2295.8310000000001</v>
      </c>
      <c r="Y186">
        <v>2092.0219999999999</v>
      </c>
      <c r="Z186" s="6">
        <v>63942.197000000007</v>
      </c>
    </row>
    <row r="187" spans="1:26" ht="15" x14ac:dyDescent="0.25">
      <c r="A187" s="17">
        <v>45476</v>
      </c>
      <c r="B187">
        <v>1910.9110000000001</v>
      </c>
      <c r="C187">
        <v>1770.2819999999999</v>
      </c>
      <c r="D187">
        <v>1696.682</v>
      </c>
      <c r="E187">
        <v>1658.1959999999999</v>
      </c>
      <c r="F187">
        <v>1630.127</v>
      </c>
      <c r="G187">
        <v>1521.145</v>
      </c>
      <c r="H187">
        <v>1593.028</v>
      </c>
      <c r="I187">
        <v>2150.5149999999999</v>
      </c>
      <c r="J187">
        <v>3493.9009999999998</v>
      </c>
      <c r="K187">
        <v>4130.5950000000003</v>
      </c>
      <c r="L187">
        <v>4316.3549999999996</v>
      </c>
      <c r="M187">
        <v>4349.4979999999996</v>
      </c>
      <c r="N187">
        <v>4467.2420000000002</v>
      </c>
      <c r="O187">
        <v>3783.6570000000002</v>
      </c>
      <c r="P187">
        <v>3358.0010000000002</v>
      </c>
      <c r="Q187">
        <v>3111.8240000000001</v>
      </c>
      <c r="R187">
        <v>2842.143</v>
      </c>
      <c r="S187">
        <v>2621.7429999999999</v>
      </c>
      <c r="T187">
        <v>2432.1019999999999</v>
      </c>
      <c r="U187">
        <v>2304.3389999999999</v>
      </c>
      <c r="V187">
        <v>2438.9490000000001</v>
      </c>
      <c r="W187">
        <v>2261.4650000000001</v>
      </c>
      <c r="X187">
        <v>2098.98</v>
      </c>
      <c r="Y187">
        <v>1939.8130000000001</v>
      </c>
      <c r="Z187" s="6">
        <v>63881.493000000002</v>
      </c>
    </row>
    <row r="188" spans="1:26" ht="15" x14ac:dyDescent="0.25">
      <c r="A188" s="17">
        <v>45477</v>
      </c>
      <c r="B188">
        <v>1750.18</v>
      </c>
      <c r="C188">
        <v>1591.3869999999999</v>
      </c>
      <c r="D188">
        <v>1495.636</v>
      </c>
      <c r="E188">
        <v>1518.383</v>
      </c>
      <c r="F188">
        <v>1545.9739999999999</v>
      </c>
      <c r="G188">
        <v>1389.008</v>
      </c>
      <c r="H188">
        <v>1457.482</v>
      </c>
      <c r="I188">
        <v>2073.636</v>
      </c>
      <c r="J188">
        <v>3395.0450000000001</v>
      </c>
      <c r="K188">
        <v>3826.2579999999998</v>
      </c>
      <c r="L188">
        <v>3979.4050000000002</v>
      </c>
      <c r="M188">
        <v>4000.8339999999998</v>
      </c>
      <c r="N188">
        <v>4219.4589999999998</v>
      </c>
      <c r="O188">
        <v>3572.3049999999998</v>
      </c>
      <c r="P188">
        <v>3078.2139999999999</v>
      </c>
      <c r="Q188">
        <v>2907.7710000000002</v>
      </c>
      <c r="R188">
        <v>2701.6260000000002</v>
      </c>
      <c r="S188">
        <v>2420.7779999999998</v>
      </c>
      <c r="T188">
        <v>2273.348</v>
      </c>
      <c r="U188">
        <v>2199.422</v>
      </c>
      <c r="V188">
        <v>2237.0859999999998</v>
      </c>
      <c r="W188">
        <v>2187.4740000000002</v>
      </c>
      <c r="X188">
        <v>2009.9559999999999</v>
      </c>
      <c r="Y188">
        <v>1854.5419999999999</v>
      </c>
      <c r="Z188" s="6">
        <v>59685.209000000003</v>
      </c>
    </row>
    <row r="189" spans="1:26" ht="15" x14ac:dyDescent="0.25">
      <c r="A189" s="17">
        <v>45478</v>
      </c>
      <c r="B189">
        <v>1730.626</v>
      </c>
      <c r="C189">
        <v>1611.3589999999999</v>
      </c>
      <c r="D189">
        <v>1488.5319999999999</v>
      </c>
      <c r="E189">
        <v>1454.5630000000001</v>
      </c>
      <c r="F189">
        <v>1524.7909999999999</v>
      </c>
      <c r="G189">
        <v>1402.1110000000001</v>
      </c>
      <c r="H189">
        <v>1450.184</v>
      </c>
      <c r="I189">
        <v>1693.316</v>
      </c>
      <c r="J189">
        <v>2387.08</v>
      </c>
      <c r="K189">
        <v>2622.4189999999999</v>
      </c>
      <c r="L189">
        <v>2614.4140000000002</v>
      </c>
      <c r="M189">
        <v>2453.9899999999998</v>
      </c>
      <c r="N189">
        <v>2022.771</v>
      </c>
      <c r="O189">
        <v>1976.309</v>
      </c>
      <c r="P189">
        <v>1851.4069999999999</v>
      </c>
      <c r="Q189">
        <v>1807.02</v>
      </c>
      <c r="R189">
        <v>1818.2190000000001</v>
      </c>
      <c r="S189">
        <v>1868.1759999999999</v>
      </c>
      <c r="T189">
        <v>1943.1579999999999</v>
      </c>
      <c r="U189">
        <v>1834.925</v>
      </c>
      <c r="V189">
        <v>1843.7090000000001</v>
      </c>
      <c r="W189">
        <v>1771.5139999999999</v>
      </c>
      <c r="X189">
        <v>1734.4749999999999</v>
      </c>
      <c r="Y189">
        <v>1668.018</v>
      </c>
      <c r="Z189" s="6">
        <v>44573.08600000001</v>
      </c>
    </row>
    <row r="190" spans="1:26" ht="15" x14ac:dyDescent="0.25">
      <c r="A190" s="17">
        <v>45479</v>
      </c>
      <c r="B190">
        <v>1587.7729999999999</v>
      </c>
      <c r="C190">
        <v>1544.663</v>
      </c>
      <c r="D190">
        <v>1542.9359999999999</v>
      </c>
      <c r="E190">
        <v>1481.931</v>
      </c>
      <c r="F190">
        <v>1457.81</v>
      </c>
      <c r="G190">
        <v>1306.277</v>
      </c>
      <c r="H190">
        <v>1195.127</v>
      </c>
      <c r="I190">
        <v>1241.347</v>
      </c>
      <c r="J190">
        <v>1311.7170000000001</v>
      </c>
      <c r="K190">
        <v>1359.6289999999999</v>
      </c>
      <c r="L190">
        <v>1396.307</v>
      </c>
      <c r="M190">
        <v>1489.471</v>
      </c>
      <c r="N190">
        <v>1539.365</v>
      </c>
      <c r="O190">
        <v>1512.2460000000001</v>
      </c>
      <c r="P190">
        <v>1474.2940000000001</v>
      </c>
      <c r="Q190">
        <v>1461.739</v>
      </c>
      <c r="R190">
        <v>1479.098</v>
      </c>
      <c r="S190">
        <v>1522.2270000000001</v>
      </c>
      <c r="T190">
        <v>1595.864</v>
      </c>
      <c r="U190">
        <v>1734.288</v>
      </c>
      <c r="V190">
        <v>1988.9179999999999</v>
      </c>
      <c r="W190">
        <v>1890.739</v>
      </c>
      <c r="X190">
        <v>1904.453</v>
      </c>
      <c r="Y190">
        <v>1860.5229999999999</v>
      </c>
      <c r="Z190" s="6">
        <v>36878.742000000006</v>
      </c>
    </row>
    <row r="191" spans="1:26" ht="15" x14ac:dyDescent="0.25">
      <c r="A191" s="17">
        <v>45480</v>
      </c>
      <c r="B191">
        <v>1672.3920000000001</v>
      </c>
      <c r="C191">
        <v>1508.7650000000001</v>
      </c>
      <c r="D191">
        <v>1387.6790000000001</v>
      </c>
      <c r="E191">
        <v>1363.21</v>
      </c>
      <c r="F191">
        <v>1409.6410000000001</v>
      </c>
      <c r="G191">
        <v>1317.317</v>
      </c>
      <c r="H191">
        <v>1361.636</v>
      </c>
      <c r="I191">
        <v>1889.2439999999999</v>
      </c>
      <c r="J191">
        <v>3378.884</v>
      </c>
      <c r="K191">
        <v>4098.1130000000003</v>
      </c>
      <c r="L191">
        <v>4285.8159999999998</v>
      </c>
      <c r="M191">
        <v>4384.4840000000004</v>
      </c>
      <c r="N191">
        <v>4287.723</v>
      </c>
      <c r="O191">
        <v>3515.0169999999998</v>
      </c>
      <c r="P191">
        <v>3114.3719999999998</v>
      </c>
      <c r="Q191">
        <v>2903.7460000000001</v>
      </c>
      <c r="R191">
        <v>2649.7449999999999</v>
      </c>
      <c r="S191">
        <v>2483.4050000000002</v>
      </c>
      <c r="T191">
        <v>2193.5740000000001</v>
      </c>
      <c r="U191">
        <v>2319.1109999999999</v>
      </c>
      <c r="V191">
        <v>2440.5439999999999</v>
      </c>
      <c r="W191">
        <v>2388.5419999999999</v>
      </c>
      <c r="X191">
        <v>2194.1190000000001</v>
      </c>
      <c r="Y191">
        <v>1996.345</v>
      </c>
      <c r="Z191" s="6">
        <v>60543.424000000006</v>
      </c>
    </row>
    <row r="192" spans="1:26" ht="15" x14ac:dyDescent="0.25">
      <c r="A192" s="17">
        <v>45481</v>
      </c>
      <c r="B192">
        <v>1797.2660000000001</v>
      </c>
      <c r="C192">
        <v>1610.2270000000001</v>
      </c>
      <c r="D192">
        <v>1529.0640000000001</v>
      </c>
      <c r="E192">
        <v>1501.3009999999999</v>
      </c>
      <c r="F192">
        <v>1581.2550000000001</v>
      </c>
      <c r="G192">
        <v>1440.5170000000001</v>
      </c>
      <c r="H192">
        <v>1496.848</v>
      </c>
      <c r="I192">
        <v>2070.6729999999998</v>
      </c>
      <c r="J192">
        <v>3497.0909999999999</v>
      </c>
      <c r="K192">
        <v>4082.96</v>
      </c>
      <c r="L192">
        <v>4323.9859999999999</v>
      </c>
      <c r="M192">
        <v>4358.9129999999996</v>
      </c>
      <c r="N192">
        <v>4317.009</v>
      </c>
      <c r="O192">
        <v>3554.029</v>
      </c>
      <c r="P192">
        <v>3117.3180000000002</v>
      </c>
      <c r="Q192">
        <v>3032.4740000000002</v>
      </c>
      <c r="R192">
        <v>2835.877</v>
      </c>
      <c r="S192">
        <v>2614.3820000000001</v>
      </c>
      <c r="T192">
        <v>2452.1320000000001</v>
      </c>
      <c r="U192">
        <v>2410.433</v>
      </c>
      <c r="V192">
        <v>2485.944</v>
      </c>
      <c r="W192">
        <v>2411.1219999999998</v>
      </c>
      <c r="X192">
        <v>2197.7429999999999</v>
      </c>
      <c r="Y192">
        <v>1909.5540000000001</v>
      </c>
      <c r="Z192" s="6">
        <v>62628.118000000002</v>
      </c>
    </row>
    <row r="193" spans="1:26" ht="15" x14ac:dyDescent="0.25">
      <c r="A193" s="17">
        <v>45482</v>
      </c>
      <c r="B193">
        <v>1700.3889999999999</v>
      </c>
      <c r="C193">
        <v>1581.059</v>
      </c>
      <c r="D193">
        <v>1503.337</v>
      </c>
      <c r="E193">
        <v>1504.644</v>
      </c>
      <c r="F193">
        <v>1552.2370000000001</v>
      </c>
      <c r="G193">
        <v>1423.7940000000001</v>
      </c>
      <c r="H193">
        <v>1511.963</v>
      </c>
      <c r="I193">
        <v>2142.2469999999998</v>
      </c>
      <c r="J193">
        <v>3623.8409999999999</v>
      </c>
      <c r="K193">
        <v>4248.366</v>
      </c>
      <c r="L193">
        <v>4375.817</v>
      </c>
      <c r="M193">
        <v>4426.3829999999998</v>
      </c>
      <c r="N193">
        <v>4436.2870000000003</v>
      </c>
      <c r="O193">
        <v>3651.25</v>
      </c>
      <c r="P193">
        <v>3151.768</v>
      </c>
      <c r="Q193">
        <v>2975.357</v>
      </c>
      <c r="R193">
        <v>2681.69</v>
      </c>
      <c r="S193">
        <v>2460.9870000000001</v>
      </c>
      <c r="T193">
        <v>2374.1289999999999</v>
      </c>
      <c r="U193">
        <v>2382.2849999999999</v>
      </c>
      <c r="V193">
        <v>2452.5039999999999</v>
      </c>
      <c r="W193">
        <v>2288.5949999999998</v>
      </c>
      <c r="X193">
        <v>2133.0300000000002</v>
      </c>
      <c r="Y193">
        <v>1894.2370000000001</v>
      </c>
      <c r="Z193" s="6">
        <v>62476.196000000004</v>
      </c>
    </row>
    <row r="194" spans="1:26" ht="15" x14ac:dyDescent="0.25">
      <c r="A194" s="17">
        <v>45483</v>
      </c>
      <c r="B194">
        <v>1737.2</v>
      </c>
      <c r="C194">
        <v>1659.0740000000001</v>
      </c>
      <c r="D194">
        <v>1550.183</v>
      </c>
      <c r="E194">
        <v>1518.377</v>
      </c>
      <c r="F194">
        <v>1585.364</v>
      </c>
      <c r="G194">
        <v>1463.3050000000001</v>
      </c>
      <c r="H194">
        <v>1537.634</v>
      </c>
      <c r="I194">
        <v>2132.402</v>
      </c>
      <c r="J194">
        <v>3660.3939999999998</v>
      </c>
      <c r="K194">
        <v>4302.6930000000002</v>
      </c>
      <c r="L194">
        <v>4482.7690000000002</v>
      </c>
      <c r="M194">
        <v>4716.1000000000004</v>
      </c>
      <c r="N194">
        <v>4709.5609999999997</v>
      </c>
      <c r="O194">
        <v>3853.7829999999999</v>
      </c>
      <c r="P194">
        <v>3255.5259999999998</v>
      </c>
      <c r="Q194">
        <v>3156.8649999999998</v>
      </c>
      <c r="R194">
        <v>2815.875</v>
      </c>
      <c r="S194">
        <v>2633.8989999999999</v>
      </c>
      <c r="T194">
        <v>2506.7280000000001</v>
      </c>
      <c r="U194">
        <v>2486.6280000000002</v>
      </c>
      <c r="V194">
        <v>2593.4520000000002</v>
      </c>
      <c r="W194">
        <v>2486.2539999999999</v>
      </c>
      <c r="X194">
        <v>2294.951</v>
      </c>
      <c r="Y194">
        <v>2065.9250000000002</v>
      </c>
      <c r="Z194" s="6">
        <v>65204.942000000003</v>
      </c>
    </row>
    <row r="195" spans="1:26" ht="15" x14ac:dyDescent="0.25">
      <c r="A195" s="17">
        <v>45484</v>
      </c>
      <c r="B195">
        <v>1834.905</v>
      </c>
      <c r="C195">
        <v>1645.4929999999999</v>
      </c>
      <c r="D195">
        <v>1593.248</v>
      </c>
      <c r="E195">
        <v>1581.7270000000001</v>
      </c>
      <c r="F195">
        <v>1629.365</v>
      </c>
      <c r="G195">
        <v>1493.3879999999999</v>
      </c>
      <c r="H195">
        <v>1550.646</v>
      </c>
      <c r="I195">
        <v>2131.4490000000001</v>
      </c>
      <c r="J195">
        <v>3766.11</v>
      </c>
      <c r="K195">
        <v>4466.0140000000001</v>
      </c>
      <c r="L195">
        <v>4611.6400000000003</v>
      </c>
      <c r="M195">
        <v>4827.9669999999996</v>
      </c>
      <c r="N195">
        <v>4826.8810000000003</v>
      </c>
      <c r="O195">
        <v>3957.02</v>
      </c>
      <c r="P195">
        <v>3322.877</v>
      </c>
      <c r="Q195">
        <v>3166.1410000000001</v>
      </c>
      <c r="R195">
        <v>2933.9459999999999</v>
      </c>
      <c r="S195">
        <v>2723.6379999999999</v>
      </c>
      <c r="T195">
        <v>2495.67</v>
      </c>
      <c r="U195">
        <v>2389.9110000000001</v>
      </c>
      <c r="V195">
        <v>2443.42</v>
      </c>
      <c r="W195">
        <v>2405.87</v>
      </c>
      <c r="X195">
        <v>2299.7429999999999</v>
      </c>
      <c r="Y195">
        <v>2144.0360000000001</v>
      </c>
      <c r="Z195" s="6">
        <v>66241.104999999996</v>
      </c>
    </row>
    <row r="196" spans="1:26" ht="15" x14ac:dyDescent="0.25">
      <c r="A196" s="17">
        <v>45485</v>
      </c>
      <c r="B196">
        <v>1988.386</v>
      </c>
      <c r="C196">
        <v>1839.2470000000001</v>
      </c>
      <c r="D196">
        <v>1722.731</v>
      </c>
      <c r="E196">
        <v>1627.7090000000001</v>
      </c>
      <c r="F196">
        <v>1681.4770000000001</v>
      </c>
      <c r="G196">
        <v>1580.0060000000001</v>
      </c>
      <c r="H196">
        <v>1560.3810000000001</v>
      </c>
      <c r="I196">
        <v>1854.3710000000001</v>
      </c>
      <c r="J196">
        <v>2485.125</v>
      </c>
      <c r="K196">
        <v>2711.06</v>
      </c>
      <c r="L196">
        <v>2738.5929999999998</v>
      </c>
      <c r="M196">
        <v>2599.3719999999998</v>
      </c>
      <c r="N196">
        <v>2083.96</v>
      </c>
      <c r="O196">
        <v>2112.596</v>
      </c>
      <c r="P196">
        <v>1993.16</v>
      </c>
      <c r="Q196">
        <v>1981.0150000000001</v>
      </c>
      <c r="R196">
        <v>1866.635</v>
      </c>
      <c r="S196">
        <v>1988.7260000000001</v>
      </c>
      <c r="T196">
        <v>2016.5740000000001</v>
      </c>
      <c r="U196">
        <v>1970.7719999999999</v>
      </c>
      <c r="V196">
        <v>2009.5119999999999</v>
      </c>
      <c r="W196">
        <v>1916.817</v>
      </c>
      <c r="X196">
        <v>1845.998</v>
      </c>
      <c r="Y196">
        <v>1799.252</v>
      </c>
      <c r="Z196" s="6">
        <v>47973.475000000006</v>
      </c>
    </row>
    <row r="197" spans="1:26" ht="15" x14ac:dyDescent="0.25">
      <c r="A197" s="17">
        <v>45486</v>
      </c>
      <c r="B197">
        <v>1746.864</v>
      </c>
      <c r="C197">
        <v>1702.9269999999999</v>
      </c>
      <c r="D197">
        <v>1665.154</v>
      </c>
      <c r="E197">
        <v>1655.739</v>
      </c>
      <c r="F197">
        <v>1653.8440000000001</v>
      </c>
      <c r="G197">
        <v>1483.893</v>
      </c>
      <c r="H197">
        <v>1312.499</v>
      </c>
      <c r="I197">
        <v>1370.0429999999999</v>
      </c>
      <c r="J197">
        <v>1483.0119999999999</v>
      </c>
      <c r="K197">
        <v>1520.2249999999999</v>
      </c>
      <c r="L197">
        <v>1561.58</v>
      </c>
      <c r="M197">
        <v>1582.37</v>
      </c>
      <c r="N197">
        <v>1624.952</v>
      </c>
      <c r="O197">
        <v>1606.54</v>
      </c>
      <c r="P197">
        <v>1558.7139999999999</v>
      </c>
      <c r="Q197">
        <v>1576.598</v>
      </c>
      <c r="R197">
        <v>1579.8320000000001</v>
      </c>
      <c r="S197">
        <v>1607.7190000000001</v>
      </c>
      <c r="T197">
        <v>1635.2840000000001</v>
      </c>
      <c r="U197">
        <v>1715.538</v>
      </c>
      <c r="V197">
        <v>1926.68</v>
      </c>
      <c r="W197">
        <v>1839.473</v>
      </c>
      <c r="X197">
        <v>1995.6030000000001</v>
      </c>
      <c r="Y197">
        <v>1972.3430000000001</v>
      </c>
      <c r="Z197" s="6">
        <v>39377.425999999999</v>
      </c>
    </row>
    <row r="198" spans="1:26" ht="15" x14ac:dyDescent="0.25">
      <c r="A198" s="17">
        <v>45487</v>
      </c>
      <c r="B198">
        <v>1722.067</v>
      </c>
      <c r="C198">
        <v>1569.0229999999999</v>
      </c>
      <c r="D198">
        <v>1538.5989999999999</v>
      </c>
      <c r="E198">
        <v>1517.6880000000001</v>
      </c>
      <c r="F198">
        <v>1572.7260000000001</v>
      </c>
      <c r="G198">
        <v>1465.011</v>
      </c>
      <c r="H198">
        <v>1506.961</v>
      </c>
      <c r="I198">
        <v>2114.393</v>
      </c>
      <c r="J198">
        <v>3689.4250000000002</v>
      </c>
      <c r="K198">
        <v>4375.0950000000003</v>
      </c>
      <c r="L198">
        <v>4450.8180000000002</v>
      </c>
      <c r="M198">
        <v>4485.5630000000001</v>
      </c>
      <c r="N198">
        <v>4559.8689999999997</v>
      </c>
      <c r="O198">
        <v>3813.8989999999999</v>
      </c>
      <c r="P198">
        <v>3259.7550000000001</v>
      </c>
      <c r="Q198">
        <v>3093.1889999999999</v>
      </c>
      <c r="R198">
        <v>2852.15</v>
      </c>
      <c r="S198">
        <v>2671.6060000000002</v>
      </c>
      <c r="T198">
        <v>2511.163</v>
      </c>
      <c r="U198">
        <v>2454.192</v>
      </c>
      <c r="V198">
        <v>2579.3449999999998</v>
      </c>
      <c r="W198">
        <v>2528.4609999999998</v>
      </c>
      <c r="X198">
        <v>2328.2640000000001</v>
      </c>
      <c r="Y198">
        <v>2090.4810000000002</v>
      </c>
      <c r="Z198" s="6">
        <v>64749.743000000002</v>
      </c>
    </row>
    <row r="199" spans="1:26" ht="15" x14ac:dyDescent="0.25">
      <c r="A199" s="17">
        <v>45488</v>
      </c>
      <c r="B199">
        <v>1861.5640000000001</v>
      </c>
      <c r="C199">
        <v>1746.5450000000001</v>
      </c>
      <c r="D199">
        <v>1643.481</v>
      </c>
      <c r="E199">
        <v>1623.94</v>
      </c>
      <c r="F199">
        <v>1662.4580000000001</v>
      </c>
      <c r="G199">
        <v>1555.443</v>
      </c>
      <c r="H199">
        <v>1646.758</v>
      </c>
      <c r="I199">
        <v>2261.6219999999998</v>
      </c>
      <c r="J199">
        <v>3600.99</v>
      </c>
      <c r="K199">
        <v>4265.7209999999995</v>
      </c>
      <c r="L199">
        <v>4461.3239999999996</v>
      </c>
      <c r="M199">
        <v>4569.5450000000001</v>
      </c>
      <c r="N199">
        <v>4581.7470000000003</v>
      </c>
      <c r="O199">
        <v>3662.9720000000002</v>
      </c>
      <c r="P199">
        <v>3183.864</v>
      </c>
      <c r="Q199">
        <v>2997.3629999999998</v>
      </c>
      <c r="R199">
        <v>2747.79</v>
      </c>
      <c r="S199">
        <v>2488.2289999999998</v>
      </c>
      <c r="T199">
        <v>2345.6219999999998</v>
      </c>
      <c r="U199">
        <v>2328.9749999999999</v>
      </c>
      <c r="V199">
        <v>2518.4720000000002</v>
      </c>
      <c r="W199">
        <v>2460.442</v>
      </c>
      <c r="X199">
        <v>2299.0990000000002</v>
      </c>
      <c r="Y199">
        <v>2145.2289999999998</v>
      </c>
      <c r="Z199" s="6">
        <v>64659.195000000007</v>
      </c>
    </row>
    <row r="200" spans="1:26" ht="15" x14ac:dyDescent="0.25">
      <c r="A200" s="17">
        <v>45489</v>
      </c>
      <c r="B200">
        <v>1882.4970000000001</v>
      </c>
      <c r="C200">
        <v>1692.8320000000001</v>
      </c>
      <c r="D200">
        <v>1645.06</v>
      </c>
      <c r="E200">
        <v>1654.048</v>
      </c>
      <c r="F200">
        <v>1632.174</v>
      </c>
      <c r="G200">
        <v>1572.586</v>
      </c>
      <c r="H200">
        <v>1615.5170000000001</v>
      </c>
      <c r="I200">
        <v>2236.9250000000002</v>
      </c>
      <c r="J200">
        <v>3616.2939999999999</v>
      </c>
      <c r="K200">
        <v>4141.16</v>
      </c>
      <c r="L200">
        <v>4305.7449999999999</v>
      </c>
      <c r="M200">
        <v>4384.4139999999998</v>
      </c>
      <c r="N200">
        <v>4423.4250000000002</v>
      </c>
      <c r="O200">
        <v>3810.3589999999999</v>
      </c>
      <c r="P200">
        <v>3373.6930000000002</v>
      </c>
      <c r="Q200">
        <v>3158.0749999999998</v>
      </c>
      <c r="R200">
        <v>2888.5549999999998</v>
      </c>
      <c r="S200">
        <v>2635.8330000000001</v>
      </c>
      <c r="T200">
        <v>2435.8829999999998</v>
      </c>
      <c r="U200">
        <v>2370.2069999999999</v>
      </c>
      <c r="V200">
        <v>2458.1210000000001</v>
      </c>
      <c r="W200">
        <v>2402.8049999999998</v>
      </c>
      <c r="X200">
        <v>2186.4290000000001</v>
      </c>
      <c r="Y200">
        <v>2008.1179999999999</v>
      </c>
      <c r="Z200" s="6">
        <v>64530.75499999999</v>
      </c>
    </row>
    <row r="201" spans="1:26" ht="15" x14ac:dyDescent="0.25">
      <c r="A201" s="17">
        <v>45490</v>
      </c>
      <c r="B201">
        <v>1934.2170000000001</v>
      </c>
      <c r="C201">
        <v>1783.2090000000001</v>
      </c>
      <c r="D201">
        <v>1661.3869999999999</v>
      </c>
      <c r="E201">
        <v>1629.22</v>
      </c>
      <c r="F201">
        <v>1694.673</v>
      </c>
      <c r="G201">
        <v>1554.84</v>
      </c>
      <c r="H201">
        <v>1569.23</v>
      </c>
      <c r="I201">
        <v>2312.4690000000001</v>
      </c>
      <c r="J201">
        <v>3601.2979999999998</v>
      </c>
      <c r="K201">
        <v>4134.1000000000004</v>
      </c>
      <c r="L201">
        <v>4373.4009999999998</v>
      </c>
      <c r="M201">
        <v>4504.4769999999999</v>
      </c>
      <c r="N201">
        <v>4426.5209999999997</v>
      </c>
      <c r="O201">
        <v>3703.2689999999998</v>
      </c>
      <c r="P201">
        <v>3277.1129999999998</v>
      </c>
      <c r="Q201">
        <v>3155.3870000000002</v>
      </c>
      <c r="R201">
        <v>2913.7379999999998</v>
      </c>
      <c r="S201">
        <v>2655.0430000000001</v>
      </c>
      <c r="T201">
        <v>2511.4490000000001</v>
      </c>
      <c r="U201">
        <v>2437.087</v>
      </c>
      <c r="V201">
        <v>2536.5149999999999</v>
      </c>
      <c r="W201">
        <v>2438.277</v>
      </c>
      <c r="X201">
        <v>2233.6109999999999</v>
      </c>
      <c r="Y201">
        <v>2070.7779999999998</v>
      </c>
      <c r="Z201" s="6">
        <v>65111.308999999987</v>
      </c>
    </row>
    <row r="202" spans="1:26" ht="15" x14ac:dyDescent="0.25">
      <c r="A202" s="17">
        <v>45491</v>
      </c>
      <c r="B202">
        <v>1898.298</v>
      </c>
      <c r="C202">
        <v>1730.2170000000001</v>
      </c>
      <c r="D202">
        <v>1692.2809999999999</v>
      </c>
      <c r="E202">
        <v>1658.4659999999999</v>
      </c>
      <c r="F202">
        <v>1667.0450000000001</v>
      </c>
      <c r="G202">
        <v>1582.68</v>
      </c>
      <c r="H202">
        <v>1561.2639999999999</v>
      </c>
      <c r="I202">
        <v>2144.4780000000001</v>
      </c>
      <c r="J202">
        <v>3453.3879999999999</v>
      </c>
      <c r="K202">
        <v>4040.5030000000002</v>
      </c>
      <c r="L202">
        <v>4195.4549999999999</v>
      </c>
      <c r="M202">
        <v>4194.9160000000002</v>
      </c>
      <c r="N202">
        <v>4194.1440000000002</v>
      </c>
      <c r="O202">
        <v>3502.5320000000002</v>
      </c>
      <c r="P202">
        <v>3079.6030000000001</v>
      </c>
      <c r="Q202">
        <v>2936.018</v>
      </c>
      <c r="R202">
        <v>2778.3449999999998</v>
      </c>
      <c r="S202">
        <v>2596.0039999999999</v>
      </c>
      <c r="T202">
        <v>2413.3380000000002</v>
      </c>
      <c r="U202">
        <v>2364.3029999999999</v>
      </c>
      <c r="V202">
        <v>2340.0300000000002</v>
      </c>
      <c r="W202">
        <v>2212.4279999999999</v>
      </c>
      <c r="X202">
        <v>2123.7089999999998</v>
      </c>
      <c r="Y202">
        <v>1984.56</v>
      </c>
      <c r="Z202" s="6">
        <v>62344.005000000005</v>
      </c>
    </row>
    <row r="203" spans="1:26" ht="15" x14ac:dyDescent="0.25">
      <c r="A203" s="17">
        <v>45492</v>
      </c>
      <c r="B203">
        <v>1808.462</v>
      </c>
      <c r="C203">
        <v>1637.577</v>
      </c>
      <c r="D203">
        <v>1561.213</v>
      </c>
      <c r="E203">
        <v>1530.1010000000001</v>
      </c>
      <c r="F203">
        <v>1602.588</v>
      </c>
      <c r="G203">
        <v>1520.3920000000001</v>
      </c>
      <c r="H203">
        <v>1507.2760000000001</v>
      </c>
      <c r="I203">
        <v>1796.673</v>
      </c>
      <c r="J203">
        <v>2399.2539999999999</v>
      </c>
      <c r="K203">
        <v>2459.5889999999999</v>
      </c>
      <c r="L203">
        <v>2384.4630000000002</v>
      </c>
      <c r="M203">
        <v>2275.8020000000001</v>
      </c>
      <c r="N203">
        <v>1892.039</v>
      </c>
      <c r="O203">
        <v>1852.92</v>
      </c>
      <c r="P203">
        <v>1746.6379999999999</v>
      </c>
      <c r="Q203">
        <v>1758.4839999999999</v>
      </c>
      <c r="R203">
        <v>1785.9090000000001</v>
      </c>
      <c r="S203">
        <v>1848.827</v>
      </c>
      <c r="T203">
        <v>1889.779</v>
      </c>
      <c r="U203">
        <v>1800.2249999999999</v>
      </c>
      <c r="V203">
        <v>1848.4059999999999</v>
      </c>
      <c r="W203">
        <v>1784.3620000000001</v>
      </c>
      <c r="X203">
        <v>1730.0719999999999</v>
      </c>
      <c r="Y203">
        <v>1693.7570000000001</v>
      </c>
      <c r="Z203" s="6">
        <v>44114.808000000005</v>
      </c>
    </row>
    <row r="204" spans="1:26" ht="15" x14ac:dyDescent="0.25">
      <c r="A204" s="17">
        <v>45493</v>
      </c>
      <c r="B204">
        <v>1634.163</v>
      </c>
      <c r="C204">
        <v>1595.1089999999999</v>
      </c>
      <c r="D204">
        <v>1535.902</v>
      </c>
      <c r="E204">
        <v>1512.636</v>
      </c>
      <c r="F204">
        <v>1519.7660000000001</v>
      </c>
      <c r="G204">
        <v>1385.7729999999999</v>
      </c>
      <c r="H204">
        <v>1213.9929999999999</v>
      </c>
      <c r="I204">
        <v>1298.6320000000001</v>
      </c>
      <c r="J204">
        <v>1383.702</v>
      </c>
      <c r="K204">
        <v>1423.55</v>
      </c>
      <c r="L204">
        <v>1454.962</v>
      </c>
      <c r="M204">
        <v>1555.0920000000001</v>
      </c>
      <c r="N204">
        <v>1573.8920000000001</v>
      </c>
      <c r="O204">
        <v>1492.26</v>
      </c>
      <c r="P204">
        <v>1465.9749999999999</v>
      </c>
      <c r="Q204">
        <v>1508.24</v>
      </c>
      <c r="R204">
        <v>1496.9359999999999</v>
      </c>
      <c r="S204">
        <v>1533.7670000000001</v>
      </c>
      <c r="T204">
        <v>1575.086</v>
      </c>
      <c r="U204">
        <v>1725.3679999999999</v>
      </c>
      <c r="V204">
        <v>1959.039</v>
      </c>
      <c r="W204">
        <v>2024.1110000000001</v>
      </c>
      <c r="X204">
        <v>2044.1869999999999</v>
      </c>
      <c r="Y204">
        <v>1984.354</v>
      </c>
      <c r="Z204" s="6">
        <v>37896.494999999988</v>
      </c>
    </row>
    <row r="205" spans="1:26" ht="15" x14ac:dyDescent="0.25">
      <c r="A205" s="17">
        <v>45494</v>
      </c>
      <c r="B205">
        <v>1785.0350000000001</v>
      </c>
      <c r="C205">
        <v>1639.8130000000001</v>
      </c>
      <c r="D205">
        <v>1540.1980000000001</v>
      </c>
      <c r="E205">
        <v>1503.425</v>
      </c>
      <c r="F205">
        <v>1543.171</v>
      </c>
      <c r="G205">
        <v>1453.69</v>
      </c>
      <c r="H205">
        <v>1474.5039999999999</v>
      </c>
      <c r="I205">
        <v>2136.4290000000001</v>
      </c>
      <c r="J205">
        <v>3669.6370000000002</v>
      </c>
      <c r="K205">
        <v>4388.8130000000001</v>
      </c>
      <c r="L205">
        <v>4504.4549999999999</v>
      </c>
      <c r="M205">
        <v>4501.549</v>
      </c>
      <c r="N205">
        <v>4579.1189999999997</v>
      </c>
      <c r="O205">
        <v>3825.2069999999999</v>
      </c>
      <c r="P205">
        <v>3306.6790000000001</v>
      </c>
      <c r="Q205">
        <v>3108.2190000000001</v>
      </c>
      <c r="R205">
        <v>2909.8380000000002</v>
      </c>
      <c r="S205">
        <v>2826.2620000000002</v>
      </c>
      <c r="T205">
        <v>2596.1709999999998</v>
      </c>
      <c r="U205">
        <v>2631.723</v>
      </c>
      <c r="V205">
        <v>2732.2669999999998</v>
      </c>
      <c r="W205">
        <v>2619.2469999999998</v>
      </c>
      <c r="X205">
        <v>2346.6570000000002</v>
      </c>
      <c r="Y205">
        <v>2122.1219999999998</v>
      </c>
      <c r="Z205" s="6">
        <v>65744.23000000001</v>
      </c>
    </row>
    <row r="206" spans="1:26" ht="15" x14ac:dyDescent="0.25">
      <c r="A206" s="17">
        <v>45495</v>
      </c>
      <c r="B206">
        <v>1981.0129999999999</v>
      </c>
      <c r="C206">
        <v>1814.7370000000001</v>
      </c>
      <c r="D206">
        <v>1728.2719999999999</v>
      </c>
      <c r="E206">
        <v>1690.3979999999999</v>
      </c>
      <c r="F206">
        <v>1750.912</v>
      </c>
      <c r="G206">
        <v>1653.2660000000001</v>
      </c>
      <c r="H206">
        <v>1672.317</v>
      </c>
      <c r="I206">
        <v>2103.9009999999998</v>
      </c>
      <c r="J206">
        <v>2876.3470000000002</v>
      </c>
      <c r="K206">
        <v>3455.3690000000001</v>
      </c>
      <c r="L206">
        <v>3665.4749999999999</v>
      </c>
      <c r="M206">
        <v>3756.4520000000002</v>
      </c>
      <c r="N206">
        <v>3856.4090000000001</v>
      </c>
      <c r="O206">
        <v>3512.9830000000002</v>
      </c>
      <c r="P206">
        <v>3104.16</v>
      </c>
      <c r="Q206">
        <v>2984.1120000000001</v>
      </c>
      <c r="R206">
        <v>2820.4290000000001</v>
      </c>
      <c r="S206">
        <v>2733.5010000000002</v>
      </c>
      <c r="T206">
        <v>2687.26</v>
      </c>
      <c r="U206">
        <v>2631.8890000000001</v>
      </c>
      <c r="V206">
        <v>2788.8409999999999</v>
      </c>
      <c r="W206">
        <v>2679.7</v>
      </c>
      <c r="X206">
        <v>2517.712</v>
      </c>
      <c r="Y206">
        <v>2247.9580000000001</v>
      </c>
      <c r="Z206" s="6">
        <v>62713.413</v>
      </c>
    </row>
    <row r="207" spans="1:26" ht="15" x14ac:dyDescent="0.25">
      <c r="A207" s="17">
        <v>45496</v>
      </c>
      <c r="B207">
        <v>1984.213</v>
      </c>
      <c r="C207">
        <v>1866.8050000000001</v>
      </c>
      <c r="D207">
        <v>1779.038</v>
      </c>
      <c r="E207">
        <v>1778.74</v>
      </c>
      <c r="F207">
        <v>1825.59</v>
      </c>
      <c r="G207">
        <v>1743.9870000000001</v>
      </c>
      <c r="H207">
        <v>1725.325</v>
      </c>
      <c r="I207">
        <v>2077.797</v>
      </c>
      <c r="J207">
        <v>2770.4720000000002</v>
      </c>
      <c r="K207">
        <v>3026.1729999999998</v>
      </c>
      <c r="L207">
        <v>3156.7139999999999</v>
      </c>
      <c r="M207">
        <v>3138.1860000000001</v>
      </c>
      <c r="N207">
        <v>3015.9180000000001</v>
      </c>
      <c r="O207">
        <v>2707.9969999999998</v>
      </c>
      <c r="P207">
        <v>2378.4859999999999</v>
      </c>
      <c r="Q207">
        <v>2275.75</v>
      </c>
      <c r="R207">
        <v>2145.33</v>
      </c>
      <c r="S207">
        <v>2074.0250000000001</v>
      </c>
      <c r="T207">
        <v>2062.5729999999999</v>
      </c>
      <c r="U207">
        <v>2158.3679999999999</v>
      </c>
      <c r="V207">
        <v>2341.7429999999999</v>
      </c>
      <c r="W207">
        <v>2282.377</v>
      </c>
      <c r="X207">
        <v>2254.8240000000001</v>
      </c>
      <c r="Y207">
        <v>2038.8869999999999</v>
      </c>
      <c r="Z207" s="6">
        <v>54609.318000000007</v>
      </c>
    </row>
    <row r="208" spans="1:26" ht="15" x14ac:dyDescent="0.25">
      <c r="A208" s="17">
        <v>45497</v>
      </c>
      <c r="B208">
        <v>1811.662</v>
      </c>
      <c r="C208">
        <v>1684.373</v>
      </c>
      <c r="D208">
        <v>1655.5250000000001</v>
      </c>
      <c r="E208">
        <v>1663.414</v>
      </c>
      <c r="F208">
        <v>1679.57</v>
      </c>
      <c r="G208">
        <v>1651.203</v>
      </c>
      <c r="H208">
        <v>1722.932</v>
      </c>
      <c r="I208">
        <v>2148.944</v>
      </c>
      <c r="J208">
        <v>2974.8449999999998</v>
      </c>
      <c r="K208">
        <v>3503.2139999999999</v>
      </c>
      <c r="L208">
        <v>3629.18</v>
      </c>
      <c r="M208">
        <v>3677.7370000000001</v>
      </c>
      <c r="N208">
        <v>3923.7860000000001</v>
      </c>
      <c r="O208">
        <v>3486.9380000000001</v>
      </c>
      <c r="P208">
        <v>3091.2820000000002</v>
      </c>
      <c r="Q208">
        <v>2907.5610000000001</v>
      </c>
      <c r="R208">
        <v>2688.011</v>
      </c>
      <c r="S208">
        <v>2582.0309999999999</v>
      </c>
      <c r="T208">
        <v>2419.56</v>
      </c>
      <c r="U208">
        <v>2375.5940000000001</v>
      </c>
      <c r="V208">
        <v>2488.9490000000001</v>
      </c>
      <c r="W208">
        <v>2383.2719999999999</v>
      </c>
      <c r="X208">
        <v>2256.8939999999998</v>
      </c>
      <c r="Y208">
        <v>2076.9569999999999</v>
      </c>
      <c r="Z208" s="6">
        <v>60483.434000000001</v>
      </c>
    </row>
    <row r="209" spans="1:26" ht="15" x14ac:dyDescent="0.25">
      <c r="A209" s="17">
        <v>45498</v>
      </c>
      <c r="B209">
        <v>1999.075</v>
      </c>
      <c r="C209">
        <v>1889.453</v>
      </c>
      <c r="D209">
        <v>1833.2470000000001</v>
      </c>
      <c r="E209">
        <v>1816.415</v>
      </c>
      <c r="F209">
        <v>1835.271</v>
      </c>
      <c r="G209">
        <v>1789.5920000000001</v>
      </c>
      <c r="H209">
        <v>1778.579</v>
      </c>
      <c r="I209">
        <v>2210.1869999999999</v>
      </c>
      <c r="J209">
        <v>3043.4920000000002</v>
      </c>
      <c r="K209">
        <v>3490.7060000000001</v>
      </c>
      <c r="L209">
        <v>3715.9070000000002</v>
      </c>
      <c r="M209">
        <v>3736.7869999999998</v>
      </c>
      <c r="N209">
        <v>3786.0650000000001</v>
      </c>
      <c r="O209">
        <v>3437.58</v>
      </c>
      <c r="P209">
        <v>3089.098</v>
      </c>
      <c r="Q209">
        <v>2923.4870000000001</v>
      </c>
      <c r="R209">
        <v>2744.6320000000001</v>
      </c>
      <c r="S209">
        <v>2532.9050000000002</v>
      </c>
      <c r="T209">
        <v>2405.2130000000002</v>
      </c>
      <c r="U209">
        <v>2402.4110000000001</v>
      </c>
      <c r="V209">
        <v>2422.8739999999998</v>
      </c>
      <c r="W209">
        <v>2283.174</v>
      </c>
      <c r="X209">
        <v>2156.0940000000001</v>
      </c>
      <c r="Y209">
        <v>2076.9229999999998</v>
      </c>
      <c r="Z209" s="6">
        <v>61399.166999999994</v>
      </c>
    </row>
    <row r="210" spans="1:26" ht="15" x14ac:dyDescent="0.25">
      <c r="A210" s="17">
        <v>45499</v>
      </c>
      <c r="B210">
        <v>1941.7929999999999</v>
      </c>
      <c r="C210">
        <v>1780.316</v>
      </c>
      <c r="D210">
        <v>1766.0050000000001</v>
      </c>
      <c r="E210">
        <v>1741.2439999999999</v>
      </c>
      <c r="F210">
        <v>1785.2729999999999</v>
      </c>
      <c r="G210">
        <v>1768.2449999999999</v>
      </c>
      <c r="H210">
        <v>1692.7080000000001</v>
      </c>
      <c r="I210">
        <v>2028.232</v>
      </c>
      <c r="J210">
        <v>2508.0700000000002</v>
      </c>
      <c r="K210">
        <v>2604.7649999999999</v>
      </c>
      <c r="L210">
        <v>2607.6019999999999</v>
      </c>
      <c r="M210">
        <v>2529.8249999999998</v>
      </c>
      <c r="N210">
        <v>2192.3330000000001</v>
      </c>
      <c r="O210">
        <v>2122.1689999999999</v>
      </c>
      <c r="P210">
        <v>2083.7950000000001</v>
      </c>
      <c r="Q210">
        <v>2073.8069999999998</v>
      </c>
      <c r="R210">
        <v>2077.7979999999998</v>
      </c>
      <c r="S210">
        <v>2112.8090000000002</v>
      </c>
      <c r="T210">
        <v>2123.2049999999999</v>
      </c>
      <c r="U210">
        <v>2005.2460000000001</v>
      </c>
      <c r="V210">
        <v>2036.7380000000001</v>
      </c>
      <c r="W210">
        <v>1971.1880000000001</v>
      </c>
      <c r="X210">
        <v>1932.1769999999999</v>
      </c>
      <c r="Y210">
        <v>1837.3920000000001</v>
      </c>
      <c r="Z210" s="6">
        <v>49322.735000000008</v>
      </c>
    </row>
    <row r="211" spans="1:26" ht="15" x14ac:dyDescent="0.25">
      <c r="A211" s="17">
        <v>45500</v>
      </c>
      <c r="B211">
        <v>1768.278</v>
      </c>
      <c r="C211">
        <v>1761.0640000000001</v>
      </c>
      <c r="D211">
        <v>1707.4680000000001</v>
      </c>
      <c r="E211">
        <v>1680.64</v>
      </c>
      <c r="F211">
        <v>1704.3140000000001</v>
      </c>
      <c r="G211">
        <v>1566.165</v>
      </c>
      <c r="H211">
        <v>1348.3679999999999</v>
      </c>
      <c r="I211">
        <v>1431.2439999999999</v>
      </c>
      <c r="J211">
        <v>1567.4059999999999</v>
      </c>
      <c r="K211">
        <v>1576.6469999999999</v>
      </c>
      <c r="L211">
        <v>1629.133</v>
      </c>
      <c r="M211">
        <v>1725.1969999999999</v>
      </c>
      <c r="N211">
        <v>1740.424</v>
      </c>
      <c r="O211">
        <v>1704.3340000000001</v>
      </c>
      <c r="P211">
        <v>1678.895</v>
      </c>
      <c r="Q211">
        <v>1690.8610000000001</v>
      </c>
      <c r="R211">
        <v>1710.9570000000001</v>
      </c>
      <c r="S211">
        <v>1740.462</v>
      </c>
      <c r="T211">
        <v>1788.4469999999999</v>
      </c>
      <c r="U211">
        <v>1918.4690000000001</v>
      </c>
      <c r="V211">
        <v>2116.0569999999998</v>
      </c>
      <c r="W211">
        <v>2139.884</v>
      </c>
      <c r="X211">
        <v>2056.0929999999998</v>
      </c>
      <c r="Y211">
        <v>1989.269</v>
      </c>
      <c r="Z211" s="6">
        <v>41740.076000000001</v>
      </c>
    </row>
    <row r="212" spans="1:26" ht="15" x14ac:dyDescent="0.25">
      <c r="A212" s="17">
        <v>45501</v>
      </c>
      <c r="B212">
        <v>1886.5119999999999</v>
      </c>
      <c r="C212">
        <v>1674.482</v>
      </c>
      <c r="D212">
        <v>1579.8119999999999</v>
      </c>
      <c r="E212">
        <v>1555.489</v>
      </c>
      <c r="F212">
        <v>1605.366</v>
      </c>
      <c r="G212">
        <v>1570.961</v>
      </c>
      <c r="H212">
        <v>1612.0329999999999</v>
      </c>
      <c r="I212">
        <v>2042.0650000000001</v>
      </c>
      <c r="J212">
        <v>2819.5050000000001</v>
      </c>
      <c r="K212">
        <v>3438.473</v>
      </c>
      <c r="L212">
        <v>3692.67</v>
      </c>
      <c r="M212">
        <v>3760.3069999999998</v>
      </c>
      <c r="N212">
        <v>3777.0549999999998</v>
      </c>
      <c r="O212">
        <v>3285.6480000000001</v>
      </c>
      <c r="P212">
        <v>3034.2159999999999</v>
      </c>
      <c r="Q212">
        <v>2999.1970000000001</v>
      </c>
      <c r="R212">
        <v>2775.3620000000001</v>
      </c>
      <c r="S212">
        <v>2664.7060000000001</v>
      </c>
      <c r="T212">
        <v>2539.7049999999999</v>
      </c>
      <c r="U212">
        <v>2573.0569999999998</v>
      </c>
      <c r="V212">
        <v>2645.962</v>
      </c>
      <c r="W212">
        <v>2554.8789999999999</v>
      </c>
      <c r="X212">
        <v>2366.424</v>
      </c>
      <c r="Y212">
        <v>2091.692</v>
      </c>
      <c r="Z212" s="6">
        <v>60545.578000000001</v>
      </c>
    </row>
    <row r="213" spans="1:26" ht="15" x14ac:dyDescent="0.25">
      <c r="A213" s="17">
        <v>45502</v>
      </c>
      <c r="B213">
        <v>1955.2270000000001</v>
      </c>
      <c r="C213">
        <v>1777.078</v>
      </c>
      <c r="D213">
        <v>1728.2149999999999</v>
      </c>
      <c r="E213">
        <v>1712.2529999999999</v>
      </c>
      <c r="F213">
        <v>1721.751</v>
      </c>
      <c r="G213">
        <v>1681.2750000000001</v>
      </c>
      <c r="H213">
        <v>1686.3610000000001</v>
      </c>
      <c r="I213">
        <v>2163.0929999999998</v>
      </c>
      <c r="J213">
        <v>3029.2930000000001</v>
      </c>
      <c r="K213">
        <v>3474.248</v>
      </c>
      <c r="L213">
        <v>3764.8530000000001</v>
      </c>
      <c r="M213">
        <v>3772.5909999999999</v>
      </c>
      <c r="N213">
        <v>3730.6419999999998</v>
      </c>
      <c r="O213">
        <v>3440.3339999999998</v>
      </c>
      <c r="P213">
        <v>3006.6590000000001</v>
      </c>
      <c r="Q213">
        <v>2802.3020000000001</v>
      </c>
      <c r="R213">
        <v>2630.0120000000002</v>
      </c>
      <c r="S213">
        <v>2511.5050000000001</v>
      </c>
      <c r="T213">
        <v>2499.7550000000001</v>
      </c>
      <c r="U213">
        <v>2515.4369999999999</v>
      </c>
      <c r="V213">
        <v>2640.7370000000001</v>
      </c>
      <c r="W213">
        <v>2456.4630000000002</v>
      </c>
      <c r="X213">
        <v>2262.558</v>
      </c>
      <c r="Y213">
        <v>2016.433</v>
      </c>
      <c r="Z213" s="6">
        <v>60979.074999999997</v>
      </c>
    </row>
    <row r="214" spans="1:26" ht="15" x14ac:dyDescent="0.25">
      <c r="A214" s="17">
        <v>45503</v>
      </c>
      <c r="B214">
        <v>1788.08</v>
      </c>
      <c r="C214">
        <v>1662.1769999999999</v>
      </c>
      <c r="D214">
        <v>1621.1610000000001</v>
      </c>
      <c r="E214">
        <v>1646.604</v>
      </c>
      <c r="F214">
        <v>1695.502</v>
      </c>
      <c r="G214">
        <v>1633.357</v>
      </c>
      <c r="H214">
        <v>1683.8389999999999</v>
      </c>
      <c r="I214">
        <v>2104.7649999999999</v>
      </c>
      <c r="J214">
        <v>2907.9879999999998</v>
      </c>
      <c r="K214">
        <v>3332.6840000000002</v>
      </c>
      <c r="L214">
        <v>3519.2669999999998</v>
      </c>
      <c r="M214">
        <v>3586.1439999999998</v>
      </c>
      <c r="N214">
        <v>3640.1959999999999</v>
      </c>
      <c r="O214">
        <v>3372.2550000000001</v>
      </c>
      <c r="P214">
        <v>3056.5279999999998</v>
      </c>
      <c r="Q214">
        <v>2867.01</v>
      </c>
      <c r="R214">
        <v>2576.6410000000001</v>
      </c>
      <c r="S214">
        <v>2473.9560000000001</v>
      </c>
      <c r="T214">
        <v>2405.5639999999999</v>
      </c>
      <c r="U214">
        <v>2453.971</v>
      </c>
      <c r="V214">
        <v>2465.181</v>
      </c>
      <c r="W214">
        <v>2337.3710000000001</v>
      </c>
      <c r="X214">
        <v>2180.1390000000001</v>
      </c>
      <c r="Y214">
        <v>1993.3050000000001</v>
      </c>
      <c r="Z214" s="6">
        <v>59003.684999999998</v>
      </c>
    </row>
    <row r="215" spans="1:26" ht="15" x14ac:dyDescent="0.25">
      <c r="A215" s="17">
        <v>45504</v>
      </c>
      <c r="B215">
        <v>1852.7719999999999</v>
      </c>
      <c r="C215">
        <v>1681.3779999999999</v>
      </c>
      <c r="D215">
        <v>1680.5360000000001</v>
      </c>
      <c r="E215">
        <v>1663.6559999999999</v>
      </c>
      <c r="F215">
        <v>1691.097</v>
      </c>
      <c r="G215">
        <v>1631.75</v>
      </c>
      <c r="H215">
        <v>1597.0219999999999</v>
      </c>
      <c r="I215">
        <v>2022.45</v>
      </c>
      <c r="J215">
        <v>2867.1010000000001</v>
      </c>
      <c r="K215">
        <v>3283.895</v>
      </c>
      <c r="L215">
        <v>3414.6149999999998</v>
      </c>
      <c r="M215">
        <v>3680.4009999999998</v>
      </c>
      <c r="N215">
        <v>3777.373</v>
      </c>
      <c r="O215">
        <v>3416.3679999999999</v>
      </c>
      <c r="P215">
        <v>2979.7170000000001</v>
      </c>
      <c r="Q215">
        <v>2811.288</v>
      </c>
      <c r="R215">
        <v>2652.4349999999999</v>
      </c>
      <c r="S215">
        <v>2549.2649999999999</v>
      </c>
      <c r="T215">
        <v>2434.4630000000002</v>
      </c>
      <c r="U215">
        <v>2480.3290000000002</v>
      </c>
      <c r="V215">
        <v>2577.3119999999999</v>
      </c>
      <c r="W215">
        <v>2411.6480000000001</v>
      </c>
      <c r="X215">
        <v>2258.9299999999998</v>
      </c>
      <c r="Y215">
        <v>2102.7950000000001</v>
      </c>
      <c r="Z215" s="6">
        <v>59518.59599999999</v>
      </c>
    </row>
    <row r="216" spans="1:26" ht="15" x14ac:dyDescent="0.25">
      <c r="A216" s="17">
        <v>45505</v>
      </c>
      <c r="B216">
        <v>1927.732</v>
      </c>
      <c r="C216">
        <v>1748.59</v>
      </c>
      <c r="D216">
        <v>1709.5</v>
      </c>
      <c r="E216">
        <v>1676.211</v>
      </c>
      <c r="F216">
        <v>1729.539</v>
      </c>
      <c r="G216">
        <v>1722.633</v>
      </c>
      <c r="H216">
        <v>1682.8810000000001</v>
      </c>
      <c r="I216">
        <v>2047.3520000000001</v>
      </c>
      <c r="J216">
        <v>2747.0549999999998</v>
      </c>
      <c r="K216">
        <v>3225.3110000000001</v>
      </c>
      <c r="L216">
        <v>3364.3229999999999</v>
      </c>
      <c r="M216">
        <v>3555.2269999999999</v>
      </c>
      <c r="N216">
        <v>3585.1570000000002</v>
      </c>
      <c r="O216">
        <v>3349.424</v>
      </c>
      <c r="P216">
        <v>2941.915</v>
      </c>
      <c r="Q216">
        <v>2653.116</v>
      </c>
      <c r="R216">
        <v>2417.9940000000001</v>
      </c>
      <c r="S216">
        <v>2301.2579999999998</v>
      </c>
      <c r="T216">
        <v>2142.6759999999999</v>
      </c>
      <c r="U216">
        <v>2167.6909999999998</v>
      </c>
      <c r="V216">
        <v>2329.4899999999998</v>
      </c>
      <c r="W216">
        <v>2229.4490000000001</v>
      </c>
      <c r="X216">
        <v>2097.029</v>
      </c>
      <c r="Y216">
        <v>1958.5219999999999</v>
      </c>
      <c r="Z216" s="6">
        <v>57310.074999999997</v>
      </c>
    </row>
    <row r="217" spans="1:26" ht="15" x14ac:dyDescent="0.25">
      <c r="A217" s="17">
        <v>45506</v>
      </c>
      <c r="B217">
        <v>1793.299</v>
      </c>
      <c r="C217">
        <v>1642.241</v>
      </c>
      <c r="D217">
        <v>1571.297</v>
      </c>
      <c r="E217">
        <v>1608.241</v>
      </c>
      <c r="F217">
        <v>1667.7249999999999</v>
      </c>
      <c r="G217">
        <v>1613.4449999999999</v>
      </c>
      <c r="H217">
        <v>1569.549</v>
      </c>
      <c r="I217">
        <v>1801.943</v>
      </c>
      <c r="J217">
        <v>2287.8710000000001</v>
      </c>
      <c r="K217">
        <v>2395.0360000000001</v>
      </c>
      <c r="L217">
        <v>2445.241</v>
      </c>
      <c r="M217">
        <v>2351.701</v>
      </c>
      <c r="N217">
        <v>2122.2310000000002</v>
      </c>
      <c r="O217">
        <v>1975.896</v>
      </c>
      <c r="P217">
        <v>1982.453</v>
      </c>
      <c r="Q217">
        <v>2035.8430000000001</v>
      </c>
      <c r="R217">
        <v>1994.6669999999999</v>
      </c>
      <c r="S217">
        <v>1965.348</v>
      </c>
      <c r="T217">
        <v>2000.7149999999999</v>
      </c>
      <c r="U217">
        <v>1975.6569999999999</v>
      </c>
      <c r="V217">
        <v>1945.529</v>
      </c>
      <c r="W217">
        <v>1879.8520000000001</v>
      </c>
      <c r="X217">
        <v>1829.027</v>
      </c>
      <c r="Y217">
        <v>1768.078</v>
      </c>
      <c r="Z217" s="6">
        <v>46222.885000000002</v>
      </c>
    </row>
    <row r="218" spans="1:26" ht="15" x14ac:dyDescent="0.25">
      <c r="A218" s="17">
        <v>45507</v>
      </c>
      <c r="B218">
        <v>1713.914</v>
      </c>
      <c r="C218">
        <v>1683.203</v>
      </c>
      <c r="D218">
        <v>1636.69</v>
      </c>
      <c r="E218">
        <v>1649.8489999999999</v>
      </c>
      <c r="F218">
        <v>1661.413</v>
      </c>
      <c r="G218">
        <v>1559.7719999999999</v>
      </c>
      <c r="H218">
        <v>1326.482</v>
      </c>
      <c r="I218">
        <v>1408.5329999999999</v>
      </c>
      <c r="J218">
        <v>1475.153</v>
      </c>
      <c r="K218">
        <v>1502.327</v>
      </c>
      <c r="L218">
        <v>1541.47</v>
      </c>
      <c r="M218">
        <v>1641.0139999999999</v>
      </c>
      <c r="N218">
        <v>1670.3510000000001</v>
      </c>
      <c r="O218">
        <v>1621.14</v>
      </c>
      <c r="P218">
        <v>1596.297</v>
      </c>
      <c r="Q218">
        <v>1632.5250000000001</v>
      </c>
      <c r="R218">
        <v>1620.818</v>
      </c>
      <c r="S218">
        <v>1667.2850000000001</v>
      </c>
      <c r="T218">
        <v>1712.376</v>
      </c>
      <c r="U218">
        <v>1836.8920000000001</v>
      </c>
      <c r="V218">
        <v>2045.4010000000001</v>
      </c>
      <c r="W218">
        <v>2042.213</v>
      </c>
      <c r="X218">
        <v>2080.181</v>
      </c>
      <c r="Y218">
        <v>1953.979</v>
      </c>
      <c r="Z218" s="6">
        <v>40279.277999999998</v>
      </c>
    </row>
    <row r="219" spans="1:26" ht="15" x14ac:dyDescent="0.25">
      <c r="A219" s="17">
        <v>45508</v>
      </c>
      <c r="B219">
        <v>1780.2360000000001</v>
      </c>
      <c r="C219">
        <v>1653.242</v>
      </c>
      <c r="D219">
        <v>1544.492</v>
      </c>
      <c r="E219">
        <v>1528.712</v>
      </c>
      <c r="F219">
        <v>1520.941</v>
      </c>
      <c r="G219">
        <v>1494.51</v>
      </c>
      <c r="H219">
        <v>1458.5530000000001</v>
      </c>
      <c r="I219">
        <v>1765.5350000000001</v>
      </c>
      <c r="J219">
        <v>2478.239</v>
      </c>
      <c r="K219">
        <v>2936.1779999999999</v>
      </c>
      <c r="L219">
        <v>2994.7330000000002</v>
      </c>
      <c r="M219">
        <v>3122.9780000000001</v>
      </c>
      <c r="N219">
        <v>3192.2449999999999</v>
      </c>
      <c r="O219">
        <v>2928.9740000000002</v>
      </c>
      <c r="P219">
        <v>2654.5590000000002</v>
      </c>
      <c r="Q219">
        <v>2432.8690000000001</v>
      </c>
      <c r="R219">
        <v>2286.7260000000001</v>
      </c>
      <c r="S219">
        <v>2134.86</v>
      </c>
      <c r="T219">
        <v>1951.7860000000001</v>
      </c>
      <c r="U219">
        <v>2139.2080000000001</v>
      </c>
      <c r="V219">
        <v>2227.0740000000001</v>
      </c>
      <c r="W219">
        <v>2108.7280000000001</v>
      </c>
      <c r="X219">
        <v>1926.0630000000001</v>
      </c>
      <c r="Y219">
        <v>1753.6189999999999</v>
      </c>
      <c r="Z219" s="6">
        <v>52015.060000000005</v>
      </c>
    </row>
    <row r="220" spans="1:26" ht="15" x14ac:dyDescent="0.25">
      <c r="A220" s="17">
        <v>45509</v>
      </c>
      <c r="B220">
        <v>430.49400000000003</v>
      </c>
      <c r="C220">
        <v>393.65100000000001</v>
      </c>
      <c r="D220">
        <v>391.911</v>
      </c>
      <c r="E220">
        <v>394.04399999999998</v>
      </c>
      <c r="F220">
        <v>406.85</v>
      </c>
      <c r="G220">
        <v>360.96800000000002</v>
      </c>
      <c r="H220">
        <v>214.285</v>
      </c>
      <c r="I220">
        <v>296.11700000000002</v>
      </c>
      <c r="J220">
        <v>345.39100000000002</v>
      </c>
      <c r="K220">
        <v>342.315</v>
      </c>
      <c r="L220">
        <v>284.23200000000003</v>
      </c>
      <c r="M220">
        <v>294.108</v>
      </c>
      <c r="N220">
        <v>325.95699999999999</v>
      </c>
      <c r="O220">
        <v>350.33600000000001</v>
      </c>
      <c r="P220">
        <v>252.815</v>
      </c>
      <c r="Q220">
        <v>205.51300000000001</v>
      </c>
      <c r="R220">
        <v>227.685</v>
      </c>
      <c r="S220">
        <v>233.38800000000001</v>
      </c>
      <c r="T220">
        <v>276.399</v>
      </c>
      <c r="U220">
        <v>433.19</v>
      </c>
      <c r="V220">
        <v>530.255</v>
      </c>
      <c r="W220">
        <v>525.14300000000003</v>
      </c>
      <c r="X220">
        <v>495.52300000000002</v>
      </c>
      <c r="Y220">
        <v>487.33100000000002</v>
      </c>
      <c r="Z220" s="6">
        <v>8497.9009999999998</v>
      </c>
    </row>
    <row r="221" spans="1:26" ht="15" x14ac:dyDescent="0.25">
      <c r="A221" s="17">
        <v>45510</v>
      </c>
      <c r="B221">
        <v>889.34699999999998</v>
      </c>
      <c r="C221">
        <v>801.96900000000005</v>
      </c>
      <c r="D221">
        <v>791.95799999999997</v>
      </c>
      <c r="E221">
        <v>792.18200000000002</v>
      </c>
      <c r="F221">
        <v>815.31799999999998</v>
      </c>
      <c r="G221">
        <v>829.31100000000004</v>
      </c>
      <c r="H221">
        <v>657.33600000000001</v>
      </c>
      <c r="I221">
        <v>905.17600000000004</v>
      </c>
      <c r="J221">
        <v>1244.7670000000001</v>
      </c>
      <c r="K221">
        <v>1551.646</v>
      </c>
      <c r="L221">
        <v>1564.627</v>
      </c>
      <c r="M221">
        <v>1626.9770000000001</v>
      </c>
      <c r="N221">
        <v>1649.2270000000001</v>
      </c>
      <c r="O221">
        <v>1629.31</v>
      </c>
      <c r="P221">
        <v>1462.0329999999999</v>
      </c>
      <c r="Q221">
        <v>1251.3489999999999</v>
      </c>
      <c r="R221">
        <v>1100.1010000000001</v>
      </c>
      <c r="S221">
        <v>1054.9359999999999</v>
      </c>
      <c r="T221">
        <v>1027.4359999999999</v>
      </c>
      <c r="U221">
        <v>1204.921</v>
      </c>
      <c r="V221">
        <v>1296.6610000000001</v>
      </c>
      <c r="W221">
        <v>1158.27</v>
      </c>
      <c r="X221">
        <v>1091.7260000000001</v>
      </c>
      <c r="Y221">
        <v>984.27700000000004</v>
      </c>
      <c r="Z221" s="6">
        <v>27380.860999999997</v>
      </c>
    </row>
    <row r="222" spans="1:26" ht="15" x14ac:dyDescent="0.25">
      <c r="A222" s="17">
        <v>45511</v>
      </c>
      <c r="B222">
        <v>1399.6759999999999</v>
      </c>
      <c r="C222">
        <v>1303.8330000000001</v>
      </c>
      <c r="D222">
        <v>1267.4390000000001</v>
      </c>
      <c r="E222">
        <v>1296.973</v>
      </c>
      <c r="F222">
        <v>1325.002</v>
      </c>
      <c r="G222">
        <v>1244.6469999999999</v>
      </c>
      <c r="H222">
        <v>1152.5219999999999</v>
      </c>
      <c r="I222">
        <v>1493.768</v>
      </c>
      <c r="J222">
        <v>2106.529</v>
      </c>
      <c r="K222">
        <v>2469.6930000000002</v>
      </c>
      <c r="L222">
        <v>2676.3359999999998</v>
      </c>
      <c r="M222">
        <v>2849.4070000000002</v>
      </c>
      <c r="N222">
        <v>2870.45</v>
      </c>
      <c r="O222">
        <v>2640.6129999999998</v>
      </c>
      <c r="P222">
        <v>2387.018</v>
      </c>
      <c r="Q222">
        <v>2113.3760000000002</v>
      </c>
      <c r="R222">
        <v>1879.588</v>
      </c>
      <c r="S222">
        <v>1795.4469999999999</v>
      </c>
      <c r="T222">
        <v>1790.463</v>
      </c>
      <c r="U222">
        <v>1936.933</v>
      </c>
      <c r="V222">
        <v>1991.0119999999999</v>
      </c>
      <c r="W222">
        <v>1883.954</v>
      </c>
      <c r="X222">
        <v>1721.4659999999999</v>
      </c>
      <c r="Y222">
        <v>1604.96</v>
      </c>
      <c r="Z222" s="6">
        <v>45201.105000000003</v>
      </c>
    </row>
    <row r="223" spans="1:26" ht="15" x14ac:dyDescent="0.25">
      <c r="A223" s="17">
        <v>45512</v>
      </c>
      <c r="B223">
        <v>1448.9369999999999</v>
      </c>
      <c r="C223">
        <v>1352.385</v>
      </c>
      <c r="D223">
        <v>1300.0909999999999</v>
      </c>
      <c r="E223">
        <v>1320.269</v>
      </c>
      <c r="F223">
        <v>1314.4770000000001</v>
      </c>
      <c r="G223">
        <v>1300.327</v>
      </c>
      <c r="H223">
        <v>1242.49</v>
      </c>
      <c r="I223">
        <v>1561.126</v>
      </c>
      <c r="J223">
        <v>2184.8829999999998</v>
      </c>
      <c r="K223">
        <v>2585.2449999999999</v>
      </c>
      <c r="L223">
        <v>2728.623</v>
      </c>
      <c r="M223">
        <v>2835.3330000000001</v>
      </c>
      <c r="N223">
        <v>2789.4450000000002</v>
      </c>
      <c r="O223">
        <v>2615.0259999999998</v>
      </c>
      <c r="P223">
        <v>2319.1610000000001</v>
      </c>
      <c r="Q223">
        <v>2053.0909999999999</v>
      </c>
      <c r="R223">
        <v>1877.895</v>
      </c>
      <c r="S223">
        <v>1769.462</v>
      </c>
      <c r="T223">
        <v>1742.2660000000001</v>
      </c>
      <c r="U223">
        <v>1924.42</v>
      </c>
      <c r="V223">
        <v>1953.75</v>
      </c>
      <c r="W223">
        <v>1831.087</v>
      </c>
      <c r="X223">
        <v>1701.395</v>
      </c>
      <c r="Y223">
        <v>1550.93</v>
      </c>
      <c r="Z223" s="6">
        <v>45302.113999999994</v>
      </c>
    </row>
    <row r="224" spans="1:26" ht="15" x14ac:dyDescent="0.25">
      <c r="A224" s="17">
        <v>45513</v>
      </c>
      <c r="B224">
        <v>1382.596</v>
      </c>
      <c r="C224">
        <v>1300.085</v>
      </c>
      <c r="D224">
        <v>1244.393</v>
      </c>
      <c r="E224">
        <v>1213.3019999999999</v>
      </c>
      <c r="F224">
        <v>1227.1959999999999</v>
      </c>
      <c r="G224">
        <v>1239.826</v>
      </c>
      <c r="H224">
        <v>1111.366</v>
      </c>
      <c r="I224">
        <v>1352.367</v>
      </c>
      <c r="J224">
        <v>1777.211</v>
      </c>
      <c r="K224">
        <v>1899.277</v>
      </c>
      <c r="L224">
        <v>1798.653</v>
      </c>
      <c r="M224">
        <v>1688.3019999999999</v>
      </c>
      <c r="N224">
        <v>1455.1969999999999</v>
      </c>
      <c r="O224">
        <v>1427.3009999999999</v>
      </c>
      <c r="P224">
        <v>1369.4110000000001</v>
      </c>
      <c r="Q224">
        <v>1380.9970000000001</v>
      </c>
      <c r="R224">
        <v>1420.5450000000001</v>
      </c>
      <c r="S224">
        <v>1452.9659999999999</v>
      </c>
      <c r="T224">
        <v>1467.578</v>
      </c>
      <c r="U224">
        <v>1522.49</v>
      </c>
      <c r="V224">
        <v>1506.569</v>
      </c>
      <c r="W224">
        <v>1421.307</v>
      </c>
      <c r="X224">
        <v>1389.9110000000001</v>
      </c>
      <c r="Y224">
        <v>1330.1210000000001</v>
      </c>
      <c r="Z224" s="6">
        <v>34378.967000000004</v>
      </c>
    </row>
    <row r="225" spans="1:26" ht="15" x14ac:dyDescent="0.25">
      <c r="A225" s="17">
        <v>45514</v>
      </c>
      <c r="B225">
        <v>1250.0319999999999</v>
      </c>
      <c r="C225">
        <v>1262.384</v>
      </c>
      <c r="D225">
        <v>1255.17</v>
      </c>
      <c r="E225">
        <v>1221.8440000000001</v>
      </c>
      <c r="F225">
        <v>1242.6469999999999</v>
      </c>
      <c r="G225">
        <v>1161.8209999999999</v>
      </c>
      <c r="H225">
        <v>924.46100000000001</v>
      </c>
      <c r="I225">
        <v>988.51400000000001</v>
      </c>
      <c r="J225">
        <v>1010.812</v>
      </c>
      <c r="K225">
        <v>1043.828</v>
      </c>
      <c r="L225">
        <v>1072.5519999999999</v>
      </c>
      <c r="M225">
        <v>1144.7190000000001</v>
      </c>
      <c r="N225">
        <v>1161.7370000000001</v>
      </c>
      <c r="O225">
        <v>1155.3689999999999</v>
      </c>
      <c r="P225">
        <v>1050.1300000000001</v>
      </c>
      <c r="Q225">
        <v>1070.921</v>
      </c>
      <c r="R225">
        <v>1120.4000000000001</v>
      </c>
      <c r="S225">
        <v>1144.761</v>
      </c>
      <c r="T225">
        <v>1180.894</v>
      </c>
      <c r="U225">
        <v>1407.509</v>
      </c>
      <c r="V225">
        <v>1542.258</v>
      </c>
      <c r="W225">
        <v>1530.9960000000001</v>
      </c>
      <c r="X225">
        <v>1611.605</v>
      </c>
      <c r="Y225">
        <v>1527.7539999999999</v>
      </c>
      <c r="Z225" s="6">
        <v>29083.117999999999</v>
      </c>
    </row>
    <row r="226" spans="1:26" ht="15" x14ac:dyDescent="0.25">
      <c r="A226" s="17">
        <v>45515</v>
      </c>
      <c r="B226">
        <v>1337.0039999999999</v>
      </c>
      <c r="C226">
        <v>1215.7370000000001</v>
      </c>
      <c r="D226">
        <v>1151.7339999999999</v>
      </c>
      <c r="E226">
        <v>1112.9659999999999</v>
      </c>
      <c r="F226">
        <v>1145.403</v>
      </c>
      <c r="G226">
        <v>1180.2329999999999</v>
      </c>
      <c r="H226">
        <v>1068.9970000000001</v>
      </c>
      <c r="I226">
        <v>1366.864</v>
      </c>
      <c r="J226">
        <v>1945.335</v>
      </c>
      <c r="K226">
        <v>2312.241</v>
      </c>
      <c r="L226">
        <v>2529.2150000000001</v>
      </c>
      <c r="M226">
        <v>2766.2910000000002</v>
      </c>
      <c r="N226">
        <v>2763.114</v>
      </c>
      <c r="O226">
        <v>2654.84</v>
      </c>
      <c r="P226">
        <v>2368.0140000000001</v>
      </c>
      <c r="Q226">
        <v>2158.2420000000002</v>
      </c>
      <c r="R226">
        <v>1988.6780000000001</v>
      </c>
      <c r="S226">
        <v>1894.472</v>
      </c>
      <c r="T226">
        <v>1847.9649999999999</v>
      </c>
      <c r="U226">
        <v>1997.1310000000001</v>
      </c>
      <c r="V226">
        <v>2032.213</v>
      </c>
      <c r="W226">
        <v>1900.701</v>
      </c>
      <c r="X226">
        <v>1738.25</v>
      </c>
      <c r="Y226">
        <v>1571.4749999999999</v>
      </c>
      <c r="Z226" s="6">
        <v>44047.115000000005</v>
      </c>
    </row>
    <row r="227" spans="1:26" ht="15" x14ac:dyDescent="0.25">
      <c r="A227" s="17">
        <v>45516</v>
      </c>
      <c r="B227">
        <v>1426.83</v>
      </c>
      <c r="C227">
        <v>1277.3920000000001</v>
      </c>
      <c r="D227">
        <v>1225.615</v>
      </c>
      <c r="E227">
        <v>1236.479</v>
      </c>
      <c r="F227">
        <v>1284.7619999999999</v>
      </c>
      <c r="G227">
        <v>1263.8710000000001</v>
      </c>
      <c r="H227">
        <v>1147.556</v>
      </c>
      <c r="I227">
        <v>1437.66</v>
      </c>
      <c r="J227">
        <v>1835.104</v>
      </c>
      <c r="K227">
        <v>1956.059</v>
      </c>
      <c r="L227">
        <v>2003.1279999999999</v>
      </c>
      <c r="M227">
        <v>2055.0369999999998</v>
      </c>
      <c r="N227">
        <v>1977.7059999999999</v>
      </c>
      <c r="O227">
        <v>1786.722</v>
      </c>
      <c r="P227">
        <v>1508.7339999999999</v>
      </c>
      <c r="Q227">
        <v>1367.998</v>
      </c>
      <c r="R227">
        <v>1290.74</v>
      </c>
      <c r="S227">
        <v>1269.7070000000001</v>
      </c>
      <c r="T227">
        <v>1341.4739999999999</v>
      </c>
      <c r="U227">
        <v>1570.7670000000001</v>
      </c>
      <c r="V227">
        <v>1636.9190000000001</v>
      </c>
      <c r="W227">
        <v>1585.7809999999999</v>
      </c>
      <c r="X227">
        <v>1500.951</v>
      </c>
      <c r="Y227">
        <v>1385.7429999999999</v>
      </c>
      <c r="Z227" s="6">
        <v>36372.735000000001</v>
      </c>
    </row>
    <row r="228" spans="1:26" ht="15" x14ac:dyDescent="0.25">
      <c r="A228" s="17">
        <v>45517</v>
      </c>
      <c r="B228">
        <v>1333.424</v>
      </c>
      <c r="C228">
        <v>1267.6479999999999</v>
      </c>
      <c r="D228">
        <v>1227.913</v>
      </c>
      <c r="E228">
        <v>1196.7380000000001</v>
      </c>
      <c r="F228">
        <v>1226.441</v>
      </c>
      <c r="G228">
        <v>1221.2170000000001</v>
      </c>
      <c r="H228">
        <v>994.97900000000004</v>
      </c>
      <c r="I228">
        <v>1065.76</v>
      </c>
      <c r="J228">
        <v>1194.5340000000001</v>
      </c>
      <c r="K228">
        <v>1231.8900000000001</v>
      </c>
      <c r="L228">
        <v>1270.954</v>
      </c>
      <c r="M228">
        <v>1313.549</v>
      </c>
      <c r="N228">
        <v>1316.13</v>
      </c>
      <c r="O228">
        <v>1394.57</v>
      </c>
      <c r="P228">
        <v>1277.8969999999999</v>
      </c>
      <c r="Q228">
        <v>1277.386</v>
      </c>
      <c r="R228">
        <v>1225.9739999999999</v>
      </c>
      <c r="S228">
        <v>1275.27</v>
      </c>
      <c r="T228">
        <v>1378.546</v>
      </c>
      <c r="U228">
        <v>1586.4749999999999</v>
      </c>
      <c r="V228">
        <v>1580.5940000000001</v>
      </c>
      <c r="W228">
        <v>1619.3689999999999</v>
      </c>
      <c r="X228">
        <v>1690.3420000000001</v>
      </c>
      <c r="Y228">
        <v>1585.403</v>
      </c>
      <c r="Z228" s="6">
        <v>31753.002999999993</v>
      </c>
    </row>
    <row r="229" spans="1:26" ht="15" x14ac:dyDescent="0.25">
      <c r="A229" s="17">
        <v>45518</v>
      </c>
      <c r="B229">
        <v>1393.229</v>
      </c>
      <c r="C229">
        <v>1258.289</v>
      </c>
      <c r="D229">
        <v>1254.3520000000001</v>
      </c>
      <c r="E229">
        <v>1239.931</v>
      </c>
      <c r="F229">
        <v>1252.0360000000001</v>
      </c>
      <c r="G229">
        <v>1250.829</v>
      </c>
      <c r="H229">
        <v>1147.0899999999999</v>
      </c>
      <c r="I229">
        <v>1398.04</v>
      </c>
      <c r="J229">
        <v>1803.348</v>
      </c>
      <c r="K229">
        <v>2032.9159999999999</v>
      </c>
      <c r="L229">
        <v>2111.6579999999999</v>
      </c>
      <c r="M229">
        <v>2237.029</v>
      </c>
      <c r="N229">
        <v>2274.1950000000002</v>
      </c>
      <c r="O229">
        <v>2154.0259999999998</v>
      </c>
      <c r="P229">
        <v>1901.1769999999999</v>
      </c>
      <c r="Q229">
        <v>1826.9349999999999</v>
      </c>
      <c r="R229">
        <v>1659.8119999999999</v>
      </c>
      <c r="S229">
        <v>1576.11</v>
      </c>
      <c r="T229">
        <v>1645.367</v>
      </c>
      <c r="U229">
        <v>1899.0139999999999</v>
      </c>
      <c r="V229">
        <v>1917.771</v>
      </c>
      <c r="W229">
        <v>1860.6089999999999</v>
      </c>
      <c r="X229">
        <v>1771.893</v>
      </c>
      <c r="Y229">
        <v>1681.2629999999999</v>
      </c>
      <c r="Z229" s="6">
        <v>40546.918999999987</v>
      </c>
    </row>
    <row r="230" spans="1:26" ht="15" x14ac:dyDescent="0.25">
      <c r="A230" s="17">
        <v>45519</v>
      </c>
      <c r="B230">
        <v>1522.3910000000001</v>
      </c>
      <c r="C230">
        <v>1380.479</v>
      </c>
      <c r="D230">
        <v>1307.47</v>
      </c>
      <c r="E230">
        <v>1270.105</v>
      </c>
      <c r="F230">
        <v>1300.758</v>
      </c>
      <c r="G230">
        <v>1350.8720000000001</v>
      </c>
      <c r="H230">
        <v>1185.934</v>
      </c>
      <c r="I230">
        <v>1385.252</v>
      </c>
      <c r="J230">
        <v>1728.864</v>
      </c>
      <c r="K230">
        <v>2046.075</v>
      </c>
      <c r="L230">
        <v>2102.5050000000001</v>
      </c>
      <c r="M230">
        <v>2149.86</v>
      </c>
      <c r="N230">
        <v>2082.5509999999999</v>
      </c>
      <c r="O230">
        <v>2010.36</v>
      </c>
      <c r="P230">
        <v>1980.367</v>
      </c>
      <c r="Q230">
        <v>1847.41</v>
      </c>
      <c r="R230">
        <v>1645.8219999999999</v>
      </c>
      <c r="S230">
        <v>1521.826</v>
      </c>
      <c r="T230">
        <v>1502.126</v>
      </c>
      <c r="U230">
        <v>1791.703</v>
      </c>
      <c r="V230">
        <v>1881.5250000000001</v>
      </c>
      <c r="W230">
        <v>1795.896</v>
      </c>
      <c r="X230">
        <v>1683.982</v>
      </c>
      <c r="Y230">
        <v>1612.3589999999999</v>
      </c>
      <c r="Z230" s="6">
        <v>40086.491999999998</v>
      </c>
    </row>
    <row r="231" spans="1:26" ht="15" x14ac:dyDescent="0.25">
      <c r="A231" s="17">
        <v>45520</v>
      </c>
      <c r="B231">
        <v>1447.61</v>
      </c>
      <c r="C231">
        <v>1313.6510000000001</v>
      </c>
      <c r="D231">
        <v>1264.021</v>
      </c>
      <c r="E231">
        <v>1265.9290000000001</v>
      </c>
      <c r="F231">
        <v>1291.8720000000001</v>
      </c>
      <c r="G231">
        <v>1329.992</v>
      </c>
      <c r="H231">
        <v>1188.7139999999999</v>
      </c>
      <c r="I231">
        <v>1304.2090000000001</v>
      </c>
      <c r="J231">
        <v>1417.8689999999999</v>
      </c>
      <c r="K231">
        <v>1426.4880000000001</v>
      </c>
      <c r="L231">
        <v>1447.452</v>
      </c>
      <c r="M231">
        <v>1511.5989999999999</v>
      </c>
      <c r="N231">
        <v>1593.7090000000001</v>
      </c>
      <c r="O231">
        <v>1652.85</v>
      </c>
      <c r="P231">
        <v>1543.6890000000001</v>
      </c>
      <c r="Q231">
        <v>1510.268</v>
      </c>
      <c r="R231">
        <v>1561.3869999999999</v>
      </c>
      <c r="S231">
        <v>1630.5809999999999</v>
      </c>
      <c r="T231">
        <v>1590.0309999999999</v>
      </c>
      <c r="U231">
        <v>1569.0889999999999</v>
      </c>
      <c r="V231">
        <v>1533.933</v>
      </c>
      <c r="W231">
        <v>1517.867</v>
      </c>
      <c r="X231">
        <v>1487.0440000000001</v>
      </c>
      <c r="Y231">
        <v>1429.4459999999999</v>
      </c>
      <c r="Z231" s="6">
        <v>34829.299999999988</v>
      </c>
    </row>
    <row r="232" spans="1:26" ht="15" x14ac:dyDescent="0.25">
      <c r="A232" s="17">
        <v>45521</v>
      </c>
      <c r="B232">
        <v>1393.896</v>
      </c>
      <c r="C232">
        <v>1373.806</v>
      </c>
      <c r="D232">
        <v>1313.627</v>
      </c>
      <c r="E232">
        <v>1285.232</v>
      </c>
      <c r="F232">
        <v>1305.4110000000001</v>
      </c>
      <c r="G232">
        <v>1245.779</v>
      </c>
      <c r="H232">
        <v>983.202</v>
      </c>
      <c r="I232">
        <v>1055.9770000000001</v>
      </c>
      <c r="J232">
        <v>1086.982</v>
      </c>
      <c r="K232">
        <v>1135.03</v>
      </c>
      <c r="L232">
        <v>1139.8150000000001</v>
      </c>
      <c r="M232">
        <v>1235.9100000000001</v>
      </c>
      <c r="N232">
        <v>1274.4110000000001</v>
      </c>
      <c r="O232">
        <v>1199.797</v>
      </c>
      <c r="P232">
        <v>1131.4490000000001</v>
      </c>
      <c r="Q232">
        <v>1178.904</v>
      </c>
      <c r="R232">
        <v>1205.386</v>
      </c>
      <c r="S232">
        <v>1221.0709999999999</v>
      </c>
      <c r="T232">
        <v>1263.2439999999999</v>
      </c>
      <c r="U232">
        <v>1528.5719999999999</v>
      </c>
      <c r="V232">
        <v>1642.278</v>
      </c>
      <c r="W232">
        <v>1704.556</v>
      </c>
      <c r="X232">
        <v>1767.5440000000001</v>
      </c>
      <c r="Y232">
        <v>1683.7570000000001</v>
      </c>
      <c r="Z232" s="6">
        <v>31355.635999999999</v>
      </c>
    </row>
    <row r="233" spans="1:26" ht="15" x14ac:dyDescent="0.25">
      <c r="A233" s="17">
        <v>45522</v>
      </c>
      <c r="B233">
        <v>1523.9079999999999</v>
      </c>
      <c r="C233">
        <v>1393.0609999999999</v>
      </c>
      <c r="D233">
        <v>1319.105</v>
      </c>
      <c r="E233">
        <v>1267.8</v>
      </c>
      <c r="F233">
        <v>1324.098</v>
      </c>
      <c r="G233">
        <v>1327.441</v>
      </c>
      <c r="H233">
        <v>1190.568</v>
      </c>
      <c r="I233">
        <v>1396.2239999999999</v>
      </c>
      <c r="J233">
        <v>1680.059</v>
      </c>
      <c r="K233">
        <v>1834.1210000000001</v>
      </c>
      <c r="L233">
        <v>1874.0260000000001</v>
      </c>
      <c r="M233">
        <v>1943.518</v>
      </c>
      <c r="N233">
        <v>2082.509</v>
      </c>
      <c r="O233">
        <v>2051.88</v>
      </c>
      <c r="P233">
        <v>1909.683</v>
      </c>
      <c r="Q233">
        <v>1780.87</v>
      </c>
      <c r="R233">
        <v>1714.0160000000001</v>
      </c>
      <c r="S233">
        <v>1678.472</v>
      </c>
      <c r="T233">
        <v>1550.606</v>
      </c>
      <c r="U233">
        <v>1803.6010000000001</v>
      </c>
      <c r="V233">
        <v>1818.748</v>
      </c>
      <c r="W233">
        <v>1739.27</v>
      </c>
      <c r="X233">
        <v>1641.163</v>
      </c>
      <c r="Y233">
        <v>1538.2739999999999</v>
      </c>
      <c r="Z233" s="6">
        <v>39383.020999999993</v>
      </c>
    </row>
    <row r="234" spans="1:26" ht="15" x14ac:dyDescent="0.25">
      <c r="A234" s="17">
        <v>45523</v>
      </c>
      <c r="B234">
        <v>1339.835</v>
      </c>
      <c r="C234">
        <v>1273.08</v>
      </c>
      <c r="D234">
        <v>1254.413</v>
      </c>
      <c r="E234">
        <v>1247.521</v>
      </c>
      <c r="F234">
        <v>1280.0239999999999</v>
      </c>
      <c r="G234">
        <v>1289.2550000000001</v>
      </c>
      <c r="H234">
        <v>1170.123</v>
      </c>
      <c r="I234">
        <v>1308.0709999999999</v>
      </c>
      <c r="J234">
        <v>1547.403</v>
      </c>
      <c r="K234">
        <v>1732.2539999999999</v>
      </c>
      <c r="L234">
        <v>1829.4269999999999</v>
      </c>
      <c r="M234">
        <v>1870.9059999999999</v>
      </c>
      <c r="N234">
        <v>1926.528</v>
      </c>
      <c r="O234">
        <v>1895.3879999999999</v>
      </c>
      <c r="P234">
        <v>1645.6489999999999</v>
      </c>
      <c r="Q234">
        <v>1532.751</v>
      </c>
      <c r="R234">
        <v>1567.777</v>
      </c>
      <c r="S234">
        <v>1495.327</v>
      </c>
      <c r="T234">
        <v>1448.181</v>
      </c>
      <c r="U234">
        <v>1701.578</v>
      </c>
      <c r="V234">
        <v>1712.98</v>
      </c>
      <c r="W234">
        <v>1644.922</v>
      </c>
      <c r="X234">
        <v>1502.4349999999999</v>
      </c>
      <c r="Y234">
        <v>1407.921</v>
      </c>
      <c r="Z234" s="6">
        <v>36623.749000000003</v>
      </c>
    </row>
    <row r="235" spans="1:26" ht="15" x14ac:dyDescent="0.25">
      <c r="A235" s="17">
        <v>45524</v>
      </c>
      <c r="B235">
        <v>1312.3620000000001</v>
      </c>
      <c r="C235">
        <v>1162.4749999999999</v>
      </c>
      <c r="D235">
        <v>1153.4760000000001</v>
      </c>
      <c r="E235">
        <v>1165.2940000000001</v>
      </c>
      <c r="F235">
        <v>1181.6130000000001</v>
      </c>
      <c r="G235">
        <v>1225.144</v>
      </c>
      <c r="H235">
        <v>1093.32</v>
      </c>
      <c r="I235">
        <v>1269.5150000000001</v>
      </c>
      <c r="J235">
        <v>1552.63</v>
      </c>
      <c r="K235">
        <v>1747.4390000000001</v>
      </c>
      <c r="L235">
        <v>1780.942</v>
      </c>
      <c r="M235">
        <v>1862.1790000000001</v>
      </c>
      <c r="N235">
        <v>1973.6369999999999</v>
      </c>
      <c r="O235">
        <v>1944.0440000000001</v>
      </c>
      <c r="P235">
        <v>1554.117</v>
      </c>
      <c r="Q235">
        <v>1565.943</v>
      </c>
      <c r="R235">
        <v>1517.653</v>
      </c>
      <c r="S235">
        <v>1489.962</v>
      </c>
      <c r="T235">
        <v>1435.0340000000001</v>
      </c>
      <c r="U235">
        <v>1707.6759999999999</v>
      </c>
      <c r="V235">
        <v>1774.85</v>
      </c>
      <c r="W235">
        <v>1648.269</v>
      </c>
      <c r="X235">
        <v>1576.836</v>
      </c>
      <c r="Y235">
        <v>1529.6379999999999</v>
      </c>
      <c r="Z235" s="6">
        <v>36224.047999999995</v>
      </c>
    </row>
    <row r="236" spans="1:26" ht="15" x14ac:dyDescent="0.25">
      <c r="A236" s="17">
        <v>45525</v>
      </c>
      <c r="B236">
        <v>1363.979</v>
      </c>
      <c r="C236">
        <v>1214.6199999999999</v>
      </c>
      <c r="D236">
        <v>1162.231</v>
      </c>
      <c r="E236">
        <v>1184.5730000000001</v>
      </c>
      <c r="F236">
        <v>1206.3989999999999</v>
      </c>
      <c r="G236">
        <v>1234.7059999999999</v>
      </c>
      <c r="H236">
        <v>1051.184</v>
      </c>
      <c r="I236">
        <v>1234.5740000000001</v>
      </c>
      <c r="J236">
        <v>1452.954</v>
      </c>
      <c r="K236">
        <v>1613.242</v>
      </c>
      <c r="L236">
        <v>1662.606</v>
      </c>
      <c r="M236">
        <v>1672.202</v>
      </c>
      <c r="N236">
        <v>1774.549</v>
      </c>
      <c r="O236">
        <v>1778.0619999999999</v>
      </c>
      <c r="P236">
        <v>1658.374</v>
      </c>
      <c r="Q236">
        <v>1588.7570000000001</v>
      </c>
      <c r="R236">
        <v>1471.2239999999999</v>
      </c>
      <c r="S236">
        <v>1482.5039999999999</v>
      </c>
      <c r="T236">
        <v>1488.7809999999999</v>
      </c>
      <c r="U236">
        <v>1740.3989999999999</v>
      </c>
      <c r="V236">
        <v>1783.4939999999999</v>
      </c>
      <c r="W236">
        <v>1692.163</v>
      </c>
      <c r="X236">
        <v>1601.2429999999999</v>
      </c>
      <c r="Y236">
        <v>1552.02</v>
      </c>
      <c r="Z236" s="6">
        <v>35664.839999999997</v>
      </c>
    </row>
    <row r="237" spans="1:26" ht="15" x14ac:dyDescent="0.25">
      <c r="A237" s="17">
        <v>45526</v>
      </c>
      <c r="B237">
        <v>1462.518</v>
      </c>
      <c r="C237">
        <v>1292.152</v>
      </c>
      <c r="D237">
        <v>1259.5</v>
      </c>
      <c r="E237">
        <v>1280.1189999999999</v>
      </c>
      <c r="F237">
        <v>1280.921</v>
      </c>
      <c r="G237">
        <v>1275.9459999999999</v>
      </c>
      <c r="H237">
        <v>1121.4690000000001</v>
      </c>
      <c r="I237">
        <v>1305.777</v>
      </c>
      <c r="J237">
        <v>1512.7149999999999</v>
      </c>
      <c r="K237">
        <v>1677.4159999999999</v>
      </c>
      <c r="L237">
        <v>1794.095</v>
      </c>
      <c r="M237">
        <v>1847.7750000000001</v>
      </c>
      <c r="N237">
        <v>1907.077</v>
      </c>
      <c r="O237">
        <v>1931.9829999999999</v>
      </c>
      <c r="P237">
        <v>1714.951</v>
      </c>
      <c r="Q237">
        <v>1622.701</v>
      </c>
      <c r="R237">
        <v>1569.7739999999999</v>
      </c>
      <c r="S237">
        <v>1562.5989999999999</v>
      </c>
      <c r="T237">
        <v>1578.9179999999999</v>
      </c>
      <c r="U237">
        <v>1802.7049999999999</v>
      </c>
      <c r="V237">
        <v>1811.769</v>
      </c>
      <c r="W237">
        <v>1742.53</v>
      </c>
      <c r="X237">
        <v>1597.934</v>
      </c>
      <c r="Y237">
        <v>1514.6469999999999</v>
      </c>
      <c r="Z237" s="6">
        <v>37467.991000000002</v>
      </c>
    </row>
    <row r="238" spans="1:26" ht="15" x14ac:dyDescent="0.25">
      <c r="A238" s="17">
        <v>45527</v>
      </c>
      <c r="B238">
        <v>1397.643</v>
      </c>
      <c r="C238">
        <v>1262.8</v>
      </c>
      <c r="D238">
        <v>1206.8630000000001</v>
      </c>
      <c r="E238">
        <v>1220.2139999999999</v>
      </c>
      <c r="F238">
        <v>1224.932</v>
      </c>
      <c r="G238">
        <v>1241.2149999999999</v>
      </c>
      <c r="H238">
        <v>1123.374</v>
      </c>
      <c r="I238">
        <v>1215.817</v>
      </c>
      <c r="J238">
        <v>1298.0709999999999</v>
      </c>
      <c r="K238">
        <v>1324.912</v>
      </c>
      <c r="L238">
        <v>1279.93</v>
      </c>
      <c r="M238">
        <v>1331.2180000000001</v>
      </c>
      <c r="N238">
        <v>1464.6790000000001</v>
      </c>
      <c r="O238">
        <v>1445.3969999999999</v>
      </c>
      <c r="P238">
        <v>1341.404</v>
      </c>
      <c r="Q238">
        <v>1313.8209999999999</v>
      </c>
      <c r="R238">
        <v>1400.1559999999999</v>
      </c>
      <c r="S238">
        <v>1498.6320000000001</v>
      </c>
      <c r="T238">
        <v>1513.89</v>
      </c>
      <c r="U238">
        <v>1589.346</v>
      </c>
      <c r="V238">
        <v>1530.4110000000001</v>
      </c>
      <c r="W238">
        <v>1470.27</v>
      </c>
      <c r="X238">
        <v>1481.721</v>
      </c>
      <c r="Y238">
        <v>1431.671</v>
      </c>
      <c r="Z238" s="6">
        <v>32608.387000000002</v>
      </c>
    </row>
    <row r="239" spans="1:26" ht="15" x14ac:dyDescent="0.25">
      <c r="A239" s="17">
        <v>45528</v>
      </c>
      <c r="B239">
        <v>1343.761</v>
      </c>
      <c r="C239">
        <v>1301.019</v>
      </c>
      <c r="D239">
        <v>1265.7729999999999</v>
      </c>
      <c r="E239">
        <v>1219.431</v>
      </c>
      <c r="F239">
        <v>1209.739</v>
      </c>
      <c r="G239">
        <v>1188.8800000000001</v>
      </c>
      <c r="H239">
        <v>955.25199999999995</v>
      </c>
      <c r="I239">
        <v>961.90200000000004</v>
      </c>
      <c r="J239">
        <v>1075.4159999999999</v>
      </c>
      <c r="K239">
        <v>1131.7370000000001</v>
      </c>
      <c r="L239">
        <v>1130.6690000000001</v>
      </c>
      <c r="M239">
        <v>1168.5820000000001</v>
      </c>
      <c r="N239">
        <v>1210.059</v>
      </c>
      <c r="O239">
        <v>1187.4549999999999</v>
      </c>
      <c r="P239">
        <v>1134.3820000000001</v>
      </c>
      <c r="Q239">
        <v>1093.1020000000001</v>
      </c>
      <c r="R239">
        <v>1095.7639999999999</v>
      </c>
      <c r="S239">
        <v>1166.97</v>
      </c>
      <c r="T239">
        <v>1207.0719999999999</v>
      </c>
      <c r="U239">
        <v>1464.538</v>
      </c>
      <c r="V239">
        <v>1595.8920000000001</v>
      </c>
      <c r="W239">
        <v>1600.193</v>
      </c>
      <c r="X239">
        <v>1678.223</v>
      </c>
      <c r="Y239">
        <v>1609.835</v>
      </c>
      <c r="Z239" s="6">
        <v>29995.646000000001</v>
      </c>
    </row>
    <row r="240" spans="1:26" ht="15" x14ac:dyDescent="0.25">
      <c r="A240" s="17">
        <v>45529</v>
      </c>
      <c r="B240">
        <v>1395.6559999999999</v>
      </c>
      <c r="C240">
        <v>1260.9770000000001</v>
      </c>
      <c r="D240">
        <v>1199.106</v>
      </c>
      <c r="E240">
        <v>1189.3599999999999</v>
      </c>
      <c r="F240">
        <v>1211.7360000000001</v>
      </c>
      <c r="G240">
        <v>1234.595</v>
      </c>
      <c r="H240">
        <v>1146.077</v>
      </c>
      <c r="I240">
        <v>1383.0509999999999</v>
      </c>
      <c r="J240">
        <v>1626.165</v>
      </c>
      <c r="K240">
        <v>1778.5809999999999</v>
      </c>
      <c r="L240">
        <v>1806.7249999999999</v>
      </c>
      <c r="M240">
        <v>1860.778</v>
      </c>
      <c r="N240">
        <v>1853.4469999999999</v>
      </c>
      <c r="O240">
        <v>1797.8810000000001</v>
      </c>
      <c r="P240">
        <v>1719.0419999999999</v>
      </c>
      <c r="Q240">
        <v>1632.623</v>
      </c>
      <c r="R240">
        <v>1568.319</v>
      </c>
      <c r="S240">
        <v>1519.2170000000001</v>
      </c>
      <c r="T240">
        <v>1573.8340000000001</v>
      </c>
      <c r="U240">
        <v>1880.0160000000001</v>
      </c>
      <c r="V240">
        <v>1818.5329999999999</v>
      </c>
      <c r="W240">
        <v>1699.3620000000001</v>
      </c>
      <c r="X240">
        <v>1603.5329999999999</v>
      </c>
      <c r="Y240">
        <v>1564.903</v>
      </c>
      <c r="Z240" s="6">
        <v>37323.517</v>
      </c>
    </row>
    <row r="241" spans="1:26" ht="15" x14ac:dyDescent="0.25">
      <c r="A241" s="17">
        <v>45530</v>
      </c>
      <c r="B241">
        <v>1380.31</v>
      </c>
      <c r="C241">
        <v>1218.797</v>
      </c>
      <c r="D241">
        <v>1171.3030000000001</v>
      </c>
      <c r="E241">
        <v>1148.248</v>
      </c>
      <c r="F241">
        <v>1188.338</v>
      </c>
      <c r="G241">
        <v>1226.6859999999999</v>
      </c>
      <c r="H241">
        <v>1068.127</v>
      </c>
      <c r="I241">
        <v>1240.703</v>
      </c>
      <c r="J241">
        <v>1469.1379999999999</v>
      </c>
      <c r="K241">
        <v>1729.876</v>
      </c>
      <c r="L241">
        <v>1888.4390000000001</v>
      </c>
      <c r="M241">
        <v>1972.6479999999999</v>
      </c>
      <c r="N241">
        <v>2011.1780000000001</v>
      </c>
      <c r="O241">
        <v>2000.7429999999999</v>
      </c>
      <c r="P241">
        <v>1821.1110000000001</v>
      </c>
      <c r="Q241">
        <v>1687.1969999999999</v>
      </c>
      <c r="R241">
        <v>1652.8420000000001</v>
      </c>
      <c r="S241">
        <v>1570.78</v>
      </c>
      <c r="T241">
        <v>1616.25</v>
      </c>
      <c r="U241">
        <v>1898.2860000000001</v>
      </c>
      <c r="V241">
        <v>1842.451</v>
      </c>
      <c r="W241">
        <v>1693.4169999999999</v>
      </c>
      <c r="X241">
        <v>1568.126</v>
      </c>
      <c r="Y241">
        <v>1471.662</v>
      </c>
      <c r="Z241" s="6">
        <v>37536.655999999988</v>
      </c>
    </row>
    <row r="242" spans="1:26" ht="15" x14ac:dyDescent="0.25">
      <c r="A242" s="17">
        <v>45531</v>
      </c>
      <c r="B242">
        <v>1342.2470000000001</v>
      </c>
      <c r="C242">
        <v>1207.5820000000001</v>
      </c>
      <c r="D242">
        <v>1188.3489999999999</v>
      </c>
      <c r="E242">
        <v>1179.8230000000001</v>
      </c>
      <c r="F242">
        <v>1215.989</v>
      </c>
      <c r="G242">
        <v>1246.9349999999999</v>
      </c>
      <c r="H242">
        <v>1099.223</v>
      </c>
      <c r="I242">
        <v>1290.2860000000001</v>
      </c>
      <c r="J242">
        <v>1508.585</v>
      </c>
      <c r="K242">
        <v>1702.318</v>
      </c>
      <c r="L242">
        <v>1810.079</v>
      </c>
      <c r="M242">
        <v>1880.9970000000001</v>
      </c>
      <c r="N242">
        <v>1960.0250000000001</v>
      </c>
      <c r="O242">
        <v>1936.481</v>
      </c>
      <c r="P242">
        <v>1811.19</v>
      </c>
      <c r="Q242">
        <v>1646.5050000000001</v>
      </c>
      <c r="R242">
        <v>1554.63</v>
      </c>
      <c r="S242">
        <v>1606.579</v>
      </c>
      <c r="T242">
        <v>1617.99</v>
      </c>
      <c r="U242">
        <v>1908.52</v>
      </c>
      <c r="V242">
        <v>1826.934</v>
      </c>
      <c r="W242">
        <v>1677.576</v>
      </c>
      <c r="X242">
        <v>1555.9090000000001</v>
      </c>
      <c r="Y242">
        <v>1501.97</v>
      </c>
      <c r="Z242" s="6">
        <v>37276.722000000009</v>
      </c>
    </row>
    <row r="243" spans="1:26" ht="15" x14ac:dyDescent="0.25">
      <c r="A243" s="17">
        <v>45532</v>
      </c>
      <c r="B243">
        <v>1320.173</v>
      </c>
      <c r="C243">
        <v>1192.009</v>
      </c>
      <c r="D243">
        <v>1150.009</v>
      </c>
      <c r="E243">
        <v>1135.4069999999999</v>
      </c>
      <c r="F243">
        <v>1142.81</v>
      </c>
      <c r="G243">
        <v>1172.7909999999999</v>
      </c>
      <c r="H243">
        <v>1046.491</v>
      </c>
      <c r="I243">
        <v>1270.4349999999999</v>
      </c>
      <c r="J243">
        <v>1501.912</v>
      </c>
      <c r="K243">
        <v>1734.1559999999999</v>
      </c>
      <c r="L243">
        <v>1954.6110000000001</v>
      </c>
      <c r="M243">
        <v>2113.009</v>
      </c>
      <c r="N243">
        <v>2214.3580000000002</v>
      </c>
      <c r="O243">
        <v>2161.5859999999998</v>
      </c>
      <c r="P243">
        <v>1903.7360000000001</v>
      </c>
      <c r="Q243">
        <v>1727.95</v>
      </c>
      <c r="R243">
        <v>1576.905</v>
      </c>
      <c r="S243">
        <v>1530.9559999999999</v>
      </c>
      <c r="T243">
        <v>1555.317</v>
      </c>
      <c r="U243">
        <v>1827.085</v>
      </c>
      <c r="V243">
        <v>1762.6780000000001</v>
      </c>
      <c r="W243">
        <v>1700.23</v>
      </c>
      <c r="X243">
        <v>1674.204</v>
      </c>
      <c r="Y243">
        <v>1572.77</v>
      </c>
      <c r="Z243" s="6">
        <v>37941.587999999996</v>
      </c>
    </row>
    <row r="244" spans="1:26" ht="15" x14ac:dyDescent="0.25">
      <c r="A244" s="17">
        <v>45533</v>
      </c>
      <c r="B244">
        <v>1409.3589999999999</v>
      </c>
      <c r="C244">
        <v>1273.4280000000001</v>
      </c>
      <c r="D244">
        <v>1216.3900000000001</v>
      </c>
      <c r="E244">
        <v>1207.8030000000001</v>
      </c>
      <c r="F244">
        <v>1265.9469999999999</v>
      </c>
      <c r="G244">
        <v>1283.0899999999999</v>
      </c>
      <c r="H244">
        <v>1162.829</v>
      </c>
      <c r="I244">
        <v>1339.1079999999999</v>
      </c>
      <c r="J244">
        <v>1609.154</v>
      </c>
      <c r="K244">
        <v>1920.337</v>
      </c>
      <c r="L244">
        <v>2232.6689999999999</v>
      </c>
      <c r="M244">
        <v>2370.3719999999998</v>
      </c>
      <c r="N244">
        <v>2421.422</v>
      </c>
      <c r="O244">
        <v>2366.5549999999998</v>
      </c>
      <c r="P244">
        <v>2124.0219999999999</v>
      </c>
      <c r="Q244">
        <v>1908.308</v>
      </c>
      <c r="R244">
        <v>1683.299</v>
      </c>
      <c r="S244">
        <v>1521.4090000000001</v>
      </c>
      <c r="T244">
        <v>1604.0550000000001</v>
      </c>
      <c r="U244">
        <v>1912.328</v>
      </c>
      <c r="V244">
        <v>1920.2349999999999</v>
      </c>
      <c r="W244">
        <v>1838.3430000000001</v>
      </c>
      <c r="X244">
        <v>1806.421</v>
      </c>
      <c r="Y244">
        <v>1665.817</v>
      </c>
      <c r="Z244" s="6">
        <v>41062.700000000004</v>
      </c>
    </row>
    <row r="245" spans="1:26" ht="15" x14ac:dyDescent="0.25">
      <c r="A245" s="17">
        <v>45534</v>
      </c>
      <c r="B245">
        <v>1465.5530000000001</v>
      </c>
      <c r="C245">
        <v>1328.336</v>
      </c>
      <c r="D245">
        <v>1252.5239999999999</v>
      </c>
      <c r="E245">
        <v>1238.3979999999999</v>
      </c>
      <c r="F245">
        <v>1248.6379999999999</v>
      </c>
      <c r="G245">
        <v>1275.0319999999999</v>
      </c>
      <c r="H245">
        <v>1216.9549999999999</v>
      </c>
      <c r="I245">
        <v>1326.2360000000001</v>
      </c>
      <c r="J245">
        <v>1487.519</v>
      </c>
      <c r="K245">
        <v>1565.0060000000001</v>
      </c>
      <c r="L245">
        <v>1576.405</v>
      </c>
      <c r="M245">
        <v>1618.9190000000001</v>
      </c>
      <c r="N245">
        <v>1660.43</v>
      </c>
      <c r="O245">
        <v>1562.425</v>
      </c>
      <c r="P245">
        <v>1370.143</v>
      </c>
      <c r="Q245">
        <v>1446.6310000000001</v>
      </c>
      <c r="R245">
        <v>1415.3589999999999</v>
      </c>
      <c r="S245">
        <v>1485.3789999999999</v>
      </c>
      <c r="T245">
        <v>1505.143</v>
      </c>
      <c r="U245">
        <v>1588.3019999999999</v>
      </c>
      <c r="V245">
        <v>1503.3440000000001</v>
      </c>
      <c r="W245">
        <v>1435.652</v>
      </c>
      <c r="X245">
        <v>1449.277</v>
      </c>
      <c r="Y245">
        <v>1418.73</v>
      </c>
      <c r="Z245" s="6">
        <v>34440.33600000001</v>
      </c>
    </row>
    <row r="246" spans="1:26" ht="15" x14ac:dyDescent="0.25">
      <c r="A246" s="17">
        <v>45535</v>
      </c>
      <c r="B246">
        <v>1354.193</v>
      </c>
      <c r="C246">
        <v>1288.021</v>
      </c>
      <c r="D246">
        <v>1246.328</v>
      </c>
      <c r="E246">
        <v>1215.1880000000001</v>
      </c>
      <c r="F246">
        <v>1222.865</v>
      </c>
      <c r="G246">
        <v>1190.961</v>
      </c>
      <c r="H246">
        <v>933.93</v>
      </c>
      <c r="I246">
        <v>963.42100000000005</v>
      </c>
      <c r="J246">
        <v>1089.242</v>
      </c>
      <c r="K246">
        <v>1130.414</v>
      </c>
      <c r="L246">
        <v>1158.066</v>
      </c>
      <c r="M246">
        <v>1227.6669999999999</v>
      </c>
      <c r="N246">
        <v>1248.6769999999999</v>
      </c>
      <c r="O246">
        <v>1198.425</v>
      </c>
      <c r="P246">
        <v>1149.4349999999999</v>
      </c>
      <c r="Q246">
        <v>1136.972</v>
      </c>
      <c r="R246">
        <v>1149.7940000000001</v>
      </c>
      <c r="S246">
        <v>1238.4929999999999</v>
      </c>
      <c r="T246">
        <v>1261.347</v>
      </c>
      <c r="U246">
        <v>1561.5509999999999</v>
      </c>
      <c r="V246">
        <v>1654.672</v>
      </c>
      <c r="W246">
        <v>1599.2529999999999</v>
      </c>
      <c r="X246">
        <v>1682.614</v>
      </c>
      <c r="Y246">
        <v>1715.327</v>
      </c>
      <c r="Z246" s="6">
        <v>30616.856000000007</v>
      </c>
    </row>
    <row r="247" spans="1:26" ht="15" x14ac:dyDescent="0.25">
      <c r="A247" s="17">
        <v>45536</v>
      </c>
      <c r="B247">
        <v>1495.325</v>
      </c>
      <c r="C247">
        <v>1349.7139999999999</v>
      </c>
      <c r="D247">
        <v>1291.9559999999999</v>
      </c>
      <c r="E247">
        <v>1246.3920000000001</v>
      </c>
      <c r="F247">
        <v>1215.011</v>
      </c>
      <c r="G247">
        <v>1275.1420000000001</v>
      </c>
      <c r="H247">
        <v>1172.5360000000001</v>
      </c>
      <c r="I247">
        <v>1790.547</v>
      </c>
      <c r="J247">
        <v>2950.4349999999999</v>
      </c>
      <c r="K247">
        <v>3312.373</v>
      </c>
      <c r="L247">
        <v>3442.7939999999999</v>
      </c>
      <c r="M247">
        <v>3628.2280000000001</v>
      </c>
      <c r="N247">
        <v>3221.21</v>
      </c>
      <c r="O247">
        <v>2948.2890000000002</v>
      </c>
      <c r="P247">
        <v>2559.6909999999998</v>
      </c>
      <c r="Q247">
        <v>2313.0549999999998</v>
      </c>
      <c r="R247">
        <v>2201.7150000000001</v>
      </c>
      <c r="S247">
        <v>2051.52</v>
      </c>
      <c r="T247">
        <v>1918.556</v>
      </c>
      <c r="U247">
        <v>2144.5250000000001</v>
      </c>
      <c r="V247">
        <v>2004.6089999999999</v>
      </c>
      <c r="W247">
        <v>1860.9369999999999</v>
      </c>
      <c r="X247">
        <v>1742.2170000000001</v>
      </c>
      <c r="Y247">
        <v>1639.2760000000001</v>
      </c>
      <c r="Z247" s="6">
        <v>50776.052999999985</v>
      </c>
    </row>
    <row r="248" spans="1:26" ht="15" x14ac:dyDescent="0.25">
      <c r="A248" s="17">
        <v>45537</v>
      </c>
      <c r="B248">
        <v>1420.258</v>
      </c>
      <c r="C248">
        <v>1214.796</v>
      </c>
      <c r="D248">
        <v>1195.2529999999999</v>
      </c>
      <c r="E248">
        <v>1160.9870000000001</v>
      </c>
      <c r="F248">
        <v>1224.354</v>
      </c>
      <c r="G248">
        <v>1272.952</v>
      </c>
      <c r="H248">
        <v>1185.922</v>
      </c>
      <c r="I248">
        <v>1802.664</v>
      </c>
      <c r="J248">
        <v>3186.7719999999999</v>
      </c>
      <c r="K248">
        <v>3491.9340000000002</v>
      </c>
      <c r="L248">
        <v>3677.6819999999998</v>
      </c>
      <c r="M248">
        <v>3856.6010000000001</v>
      </c>
      <c r="N248">
        <v>3783.9960000000001</v>
      </c>
      <c r="O248">
        <v>3198.0279999999998</v>
      </c>
      <c r="P248">
        <v>2544.739</v>
      </c>
      <c r="Q248">
        <v>2290.6170000000002</v>
      </c>
      <c r="R248">
        <v>2160.8919999999998</v>
      </c>
      <c r="S248">
        <v>1881.248</v>
      </c>
      <c r="T248">
        <v>1885.6369999999999</v>
      </c>
      <c r="U248">
        <v>2145.9580000000001</v>
      </c>
      <c r="V248">
        <v>2063.7260000000001</v>
      </c>
      <c r="W248">
        <v>2001.6659999999999</v>
      </c>
      <c r="X248">
        <v>1866.5840000000001</v>
      </c>
      <c r="Y248">
        <v>1822.7840000000001</v>
      </c>
      <c r="Z248" s="6">
        <v>52336.05</v>
      </c>
    </row>
    <row r="249" spans="1:26" ht="15" x14ac:dyDescent="0.25">
      <c r="A249" s="17">
        <v>45538</v>
      </c>
      <c r="B249">
        <v>1606.3789999999999</v>
      </c>
      <c r="C249">
        <v>1330.5139999999999</v>
      </c>
      <c r="D249">
        <v>1239.162</v>
      </c>
      <c r="E249">
        <v>1263.491</v>
      </c>
      <c r="F249">
        <v>1324.2639999999999</v>
      </c>
      <c r="G249">
        <v>1335.2260000000001</v>
      </c>
      <c r="H249">
        <v>1278.3209999999999</v>
      </c>
      <c r="I249">
        <v>1837.729</v>
      </c>
      <c r="J249">
        <v>3146.4850000000001</v>
      </c>
      <c r="K249">
        <v>3503.962</v>
      </c>
      <c r="L249">
        <v>3684.8539999999998</v>
      </c>
      <c r="M249">
        <v>3925.0749999999998</v>
      </c>
      <c r="N249">
        <v>3990.3629999999998</v>
      </c>
      <c r="O249">
        <v>3302.0970000000002</v>
      </c>
      <c r="P249">
        <v>2531.8150000000001</v>
      </c>
      <c r="Q249">
        <v>2273.8670000000002</v>
      </c>
      <c r="R249">
        <v>2154.9250000000002</v>
      </c>
      <c r="S249">
        <v>2058.8150000000001</v>
      </c>
      <c r="T249">
        <v>2063.3159999999998</v>
      </c>
      <c r="U249">
        <v>2321.65</v>
      </c>
      <c r="V249">
        <v>2193.6689999999999</v>
      </c>
      <c r="W249">
        <v>2001.396</v>
      </c>
      <c r="X249">
        <v>1885.0909999999999</v>
      </c>
      <c r="Y249">
        <v>1798.1880000000001</v>
      </c>
      <c r="Z249" s="6">
        <v>54050.65400000001</v>
      </c>
    </row>
    <row r="250" spans="1:26" ht="15" x14ac:dyDescent="0.25">
      <c r="A250" s="17">
        <v>45539</v>
      </c>
      <c r="B250">
        <v>1575.0540000000001</v>
      </c>
      <c r="C250">
        <v>1340.7</v>
      </c>
      <c r="D250">
        <v>1308.6389999999999</v>
      </c>
      <c r="E250">
        <v>1310.528</v>
      </c>
      <c r="F250">
        <v>1322.8879999999999</v>
      </c>
      <c r="G250">
        <v>1376.037</v>
      </c>
      <c r="H250">
        <v>1408.4780000000001</v>
      </c>
      <c r="I250">
        <v>2064.0219999999999</v>
      </c>
      <c r="J250">
        <v>3567.5909999999999</v>
      </c>
      <c r="K250">
        <v>3946.71</v>
      </c>
      <c r="L250">
        <v>4084.1219999999998</v>
      </c>
      <c r="M250">
        <v>4152.9470000000001</v>
      </c>
      <c r="N250">
        <v>4028.8620000000001</v>
      </c>
      <c r="O250">
        <v>3229.5790000000002</v>
      </c>
      <c r="P250">
        <v>2706.7849999999999</v>
      </c>
      <c r="Q250">
        <v>2486.806</v>
      </c>
      <c r="R250">
        <v>2274.0120000000002</v>
      </c>
      <c r="S250">
        <v>2187.098</v>
      </c>
      <c r="T250">
        <v>2079.7489999999998</v>
      </c>
      <c r="U250">
        <v>2315.2779999999998</v>
      </c>
      <c r="V250">
        <v>2221.4839999999999</v>
      </c>
      <c r="W250">
        <v>2073.3229999999999</v>
      </c>
      <c r="X250">
        <v>1914.0350000000001</v>
      </c>
      <c r="Y250">
        <v>1682.9780000000001</v>
      </c>
      <c r="Z250" s="6">
        <v>56657.704999999987</v>
      </c>
    </row>
    <row r="251" spans="1:26" ht="15" x14ac:dyDescent="0.25">
      <c r="A251" s="17">
        <v>45540</v>
      </c>
      <c r="B251">
        <v>1445.644</v>
      </c>
      <c r="C251">
        <v>1336.9069999999999</v>
      </c>
      <c r="D251">
        <v>1253.797</v>
      </c>
      <c r="E251">
        <v>1232.086</v>
      </c>
      <c r="F251">
        <v>1293.317</v>
      </c>
      <c r="G251">
        <v>1331.145</v>
      </c>
      <c r="H251">
        <v>1311.7270000000001</v>
      </c>
      <c r="I251">
        <v>2101.6179999999999</v>
      </c>
      <c r="J251">
        <v>3889.6329999999998</v>
      </c>
      <c r="K251">
        <v>4183.7889999999998</v>
      </c>
      <c r="L251">
        <v>4241.6369999999997</v>
      </c>
      <c r="M251">
        <v>4264.5309999999999</v>
      </c>
      <c r="N251">
        <v>4194.9589999999998</v>
      </c>
      <c r="O251">
        <v>3343.8789999999999</v>
      </c>
      <c r="P251">
        <v>2676.817</v>
      </c>
      <c r="Q251">
        <v>2297.239</v>
      </c>
      <c r="R251">
        <v>2094.527</v>
      </c>
      <c r="S251">
        <v>2024.202</v>
      </c>
      <c r="T251">
        <v>1885.875</v>
      </c>
      <c r="U251">
        <v>2082.1419999999998</v>
      </c>
      <c r="V251">
        <v>2002.547</v>
      </c>
      <c r="W251">
        <v>1933.481</v>
      </c>
      <c r="X251">
        <v>1828.681</v>
      </c>
      <c r="Y251">
        <v>1751.6130000000001</v>
      </c>
      <c r="Z251" s="6">
        <v>56001.792999999991</v>
      </c>
    </row>
    <row r="252" spans="1:26" ht="15" x14ac:dyDescent="0.25">
      <c r="A252" s="17">
        <v>45541</v>
      </c>
      <c r="B252">
        <v>1534.269</v>
      </c>
      <c r="C252">
        <v>1349.25</v>
      </c>
      <c r="D252">
        <v>1239.288</v>
      </c>
      <c r="E252">
        <v>1254.4649999999999</v>
      </c>
      <c r="F252">
        <v>1265.829</v>
      </c>
      <c r="G252">
        <v>1298.5540000000001</v>
      </c>
      <c r="H252">
        <v>1256.3209999999999</v>
      </c>
      <c r="I252">
        <v>1814.482</v>
      </c>
      <c r="J252">
        <v>3287.7469999999998</v>
      </c>
      <c r="K252">
        <v>3369.6790000000001</v>
      </c>
      <c r="L252">
        <v>3401.317</v>
      </c>
      <c r="M252">
        <v>3113.0329999999999</v>
      </c>
      <c r="N252">
        <v>1844.1120000000001</v>
      </c>
      <c r="O252">
        <v>1664.4159999999999</v>
      </c>
      <c r="P252">
        <v>1527.9</v>
      </c>
      <c r="Q252">
        <v>1507.33</v>
      </c>
      <c r="R252">
        <v>1550.4849999999999</v>
      </c>
      <c r="S252">
        <v>1583.0619999999999</v>
      </c>
      <c r="T252">
        <v>1472.6990000000001</v>
      </c>
      <c r="U252">
        <v>1555.116</v>
      </c>
      <c r="V252">
        <v>1444.098</v>
      </c>
      <c r="W252">
        <v>1381.8330000000001</v>
      </c>
      <c r="X252">
        <v>1388.4</v>
      </c>
      <c r="Y252">
        <v>1329.0609999999999</v>
      </c>
      <c r="Z252" s="6">
        <v>42432.745999999999</v>
      </c>
    </row>
    <row r="253" spans="1:26" ht="15" x14ac:dyDescent="0.25">
      <c r="A253" s="17">
        <v>45542</v>
      </c>
      <c r="B253">
        <v>1259.085</v>
      </c>
      <c r="C253">
        <v>1206.4659999999999</v>
      </c>
      <c r="D253">
        <v>1183.5709999999999</v>
      </c>
      <c r="E253">
        <v>1217.9280000000001</v>
      </c>
      <c r="F253">
        <v>1164.548</v>
      </c>
      <c r="G253">
        <v>1177.4649999999999</v>
      </c>
      <c r="H253">
        <v>950.46500000000003</v>
      </c>
      <c r="I253">
        <v>961.82</v>
      </c>
      <c r="J253">
        <v>1053.617</v>
      </c>
      <c r="K253">
        <v>1090.682</v>
      </c>
      <c r="L253">
        <v>1131.4829999999999</v>
      </c>
      <c r="M253">
        <v>1240.7170000000001</v>
      </c>
      <c r="N253">
        <v>1244.0319999999999</v>
      </c>
      <c r="O253">
        <v>1222.9760000000001</v>
      </c>
      <c r="P253">
        <v>1137.181</v>
      </c>
      <c r="Q253">
        <v>1158.4169999999999</v>
      </c>
      <c r="R253">
        <v>1178.875</v>
      </c>
      <c r="S253">
        <v>1197.8620000000001</v>
      </c>
      <c r="T253">
        <v>1314.328</v>
      </c>
      <c r="U253">
        <v>1594.0260000000001</v>
      </c>
      <c r="V253">
        <v>1668.1389999999999</v>
      </c>
      <c r="W253">
        <v>1713.7270000000001</v>
      </c>
      <c r="X253">
        <v>1683.971</v>
      </c>
      <c r="Y253">
        <v>1538.049</v>
      </c>
      <c r="Z253" s="6">
        <v>30289.430000000004</v>
      </c>
    </row>
    <row r="254" spans="1:26" ht="15" x14ac:dyDescent="0.25">
      <c r="A254" s="17">
        <v>45543</v>
      </c>
      <c r="B254">
        <v>1351.278</v>
      </c>
      <c r="C254">
        <v>1217.9069999999999</v>
      </c>
      <c r="D254">
        <v>1184.0039999999999</v>
      </c>
      <c r="E254">
        <v>1169.2850000000001</v>
      </c>
      <c r="F254">
        <v>1208.444</v>
      </c>
      <c r="G254">
        <v>1281.1769999999999</v>
      </c>
      <c r="H254">
        <v>1190.17</v>
      </c>
      <c r="I254">
        <v>2069.9650000000001</v>
      </c>
      <c r="J254">
        <v>4002.5729999999999</v>
      </c>
      <c r="K254">
        <v>4371.8459999999995</v>
      </c>
      <c r="L254">
        <v>4551.7250000000004</v>
      </c>
      <c r="M254">
        <v>4711.1559999999999</v>
      </c>
      <c r="N254">
        <v>4757.335</v>
      </c>
      <c r="O254">
        <v>4267.0209999999997</v>
      </c>
      <c r="P254">
        <v>3467.931</v>
      </c>
      <c r="Q254">
        <v>2792.9380000000001</v>
      </c>
      <c r="R254">
        <v>2531.4940000000001</v>
      </c>
      <c r="S254">
        <v>2400.172</v>
      </c>
      <c r="T254">
        <v>2220.9180000000001</v>
      </c>
      <c r="U254">
        <v>2343.2109999999998</v>
      </c>
      <c r="V254">
        <v>2280.5880000000002</v>
      </c>
      <c r="W254">
        <v>2189.5219999999999</v>
      </c>
      <c r="X254">
        <v>2045.7329999999999</v>
      </c>
      <c r="Y254">
        <v>1826.4760000000001</v>
      </c>
      <c r="Z254" s="6">
        <v>61432.868999999999</v>
      </c>
    </row>
    <row r="255" spans="1:26" ht="15" x14ac:dyDescent="0.25">
      <c r="A255" s="17">
        <v>45544</v>
      </c>
      <c r="B255">
        <v>1571.3679999999999</v>
      </c>
      <c r="C255">
        <v>1410.143</v>
      </c>
      <c r="D255">
        <v>1337.586</v>
      </c>
      <c r="E255">
        <v>1335.6949999999999</v>
      </c>
      <c r="F255">
        <v>1383.752</v>
      </c>
      <c r="G255">
        <v>1436.453</v>
      </c>
      <c r="H255">
        <v>1417.3140000000001</v>
      </c>
      <c r="I255">
        <v>2202.1120000000001</v>
      </c>
      <c r="J255">
        <v>4026.886</v>
      </c>
      <c r="K255">
        <v>4317.91</v>
      </c>
      <c r="L255">
        <v>4520.4759999999997</v>
      </c>
      <c r="M255">
        <v>4697.5079999999998</v>
      </c>
      <c r="N255">
        <v>4749.7359999999999</v>
      </c>
      <c r="O255">
        <v>4165.3509999999997</v>
      </c>
      <c r="P255">
        <v>3313.5819999999999</v>
      </c>
      <c r="Q255">
        <v>2813.4969999999998</v>
      </c>
      <c r="R255">
        <v>2442.1010000000001</v>
      </c>
      <c r="S255">
        <v>2313.2260000000001</v>
      </c>
      <c r="T255">
        <v>2340.0790000000002</v>
      </c>
      <c r="U255">
        <v>2432.5819999999999</v>
      </c>
      <c r="V255">
        <v>2342.692</v>
      </c>
      <c r="W255">
        <v>2168.076</v>
      </c>
      <c r="X255">
        <v>2032.2180000000001</v>
      </c>
      <c r="Y255">
        <v>1866.6410000000001</v>
      </c>
      <c r="Z255" s="6">
        <v>62636.984000000011</v>
      </c>
    </row>
    <row r="256" spans="1:26" ht="15" x14ac:dyDescent="0.25">
      <c r="A256" s="17">
        <v>45545</v>
      </c>
      <c r="B256">
        <v>1599.5250000000001</v>
      </c>
      <c r="C256">
        <v>1385.9829999999999</v>
      </c>
      <c r="D256">
        <v>1337.1890000000001</v>
      </c>
      <c r="E256">
        <v>1362.095</v>
      </c>
      <c r="F256">
        <v>1367.758</v>
      </c>
      <c r="G256">
        <v>1444.4770000000001</v>
      </c>
      <c r="H256">
        <v>1447.6610000000001</v>
      </c>
      <c r="I256">
        <v>2224.77</v>
      </c>
      <c r="J256">
        <v>4155.8230000000003</v>
      </c>
      <c r="K256">
        <v>4336.0420000000004</v>
      </c>
      <c r="L256">
        <v>4442.2120000000004</v>
      </c>
      <c r="M256">
        <v>4587.5469999999996</v>
      </c>
      <c r="N256">
        <v>4706.0129999999999</v>
      </c>
      <c r="O256">
        <v>4229.3980000000001</v>
      </c>
      <c r="P256">
        <v>3473.28</v>
      </c>
      <c r="Q256">
        <v>2869.5189999999998</v>
      </c>
      <c r="R256">
        <v>2488.3910000000001</v>
      </c>
      <c r="S256">
        <v>2260.8009999999999</v>
      </c>
      <c r="T256">
        <v>2239.7289999999998</v>
      </c>
      <c r="U256">
        <v>2298.64</v>
      </c>
      <c r="V256">
        <v>2130.21</v>
      </c>
      <c r="W256">
        <v>2028.8820000000001</v>
      </c>
      <c r="X256">
        <v>1880.443</v>
      </c>
      <c r="Y256">
        <v>1739.0219999999999</v>
      </c>
      <c r="Z256" s="6">
        <v>62035.409999999996</v>
      </c>
    </row>
    <row r="257" spans="1:26" ht="15" x14ac:dyDescent="0.25">
      <c r="A257" s="17">
        <v>45546</v>
      </c>
      <c r="B257">
        <v>1566.2919999999999</v>
      </c>
      <c r="C257">
        <v>1415.3689999999999</v>
      </c>
      <c r="D257">
        <v>1372.7629999999999</v>
      </c>
      <c r="E257">
        <v>1371.7149999999999</v>
      </c>
      <c r="F257">
        <v>1375.585</v>
      </c>
      <c r="G257">
        <v>1429.624</v>
      </c>
      <c r="H257">
        <v>1396.2149999999999</v>
      </c>
      <c r="I257">
        <v>2173.9490000000001</v>
      </c>
      <c r="J257">
        <v>4073.056</v>
      </c>
      <c r="K257">
        <v>4292.0659999999998</v>
      </c>
      <c r="L257">
        <v>4485.3580000000002</v>
      </c>
      <c r="M257">
        <v>4640.808</v>
      </c>
      <c r="N257">
        <v>4672.3530000000001</v>
      </c>
      <c r="O257">
        <v>4166.0339999999997</v>
      </c>
      <c r="P257">
        <v>3376.3319999999999</v>
      </c>
      <c r="Q257">
        <v>2777.989</v>
      </c>
      <c r="R257">
        <v>2355.9920000000002</v>
      </c>
      <c r="S257">
        <v>2271.6280000000002</v>
      </c>
      <c r="T257">
        <v>2275.8339999999998</v>
      </c>
      <c r="U257">
        <v>2340.2579999999998</v>
      </c>
      <c r="V257">
        <v>2180.0990000000002</v>
      </c>
      <c r="W257">
        <v>2097.8560000000002</v>
      </c>
      <c r="X257">
        <v>1936.837</v>
      </c>
      <c r="Y257">
        <v>1729.5219999999999</v>
      </c>
      <c r="Z257" s="6">
        <v>61773.534000000007</v>
      </c>
    </row>
    <row r="258" spans="1:26" ht="15" x14ac:dyDescent="0.25">
      <c r="A258" s="17">
        <v>45547</v>
      </c>
      <c r="B258">
        <v>1489.9760000000001</v>
      </c>
      <c r="C258">
        <v>1341.0909999999999</v>
      </c>
      <c r="D258">
        <v>1296.692</v>
      </c>
      <c r="E258">
        <v>1290.8630000000001</v>
      </c>
      <c r="F258">
        <v>1308.096</v>
      </c>
      <c r="G258">
        <v>1346.402</v>
      </c>
      <c r="H258">
        <v>1342.347</v>
      </c>
      <c r="I258">
        <v>2117.6239999999998</v>
      </c>
      <c r="J258">
        <v>4088.1179999999999</v>
      </c>
      <c r="K258">
        <v>4462.37</v>
      </c>
      <c r="L258">
        <v>4705.3670000000002</v>
      </c>
      <c r="M258">
        <v>4641.6170000000002</v>
      </c>
      <c r="N258">
        <v>4679.93</v>
      </c>
      <c r="O258">
        <v>4082.181</v>
      </c>
      <c r="P258">
        <v>3277.8440000000001</v>
      </c>
      <c r="Q258">
        <v>2740.6669999999999</v>
      </c>
      <c r="R258">
        <v>2326.846</v>
      </c>
      <c r="S258">
        <v>2149.2779999999998</v>
      </c>
      <c r="T258">
        <v>2115.9789999999998</v>
      </c>
      <c r="U258">
        <v>2198.4340000000002</v>
      </c>
      <c r="V258">
        <v>2059.6770000000001</v>
      </c>
      <c r="W258">
        <v>1993.6679999999999</v>
      </c>
      <c r="X258">
        <v>1843.3489999999999</v>
      </c>
      <c r="Y258">
        <v>1714.973</v>
      </c>
      <c r="Z258" s="6">
        <v>60613.388999999996</v>
      </c>
    </row>
    <row r="259" spans="1:26" ht="15" x14ac:dyDescent="0.25">
      <c r="A259" s="17">
        <v>45548</v>
      </c>
      <c r="B259">
        <v>1572.2550000000001</v>
      </c>
      <c r="C259">
        <v>1449.9469999999999</v>
      </c>
      <c r="D259">
        <v>1360.21</v>
      </c>
      <c r="E259">
        <v>1343.876</v>
      </c>
      <c r="F259">
        <v>1335.741</v>
      </c>
      <c r="G259">
        <v>1387.895</v>
      </c>
      <c r="H259">
        <v>1340.2049999999999</v>
      </c>
      <c r="I259">
        <v>1896.6489999999999</v>
      </c>
      <c r="J259">
        <v>3730.43</v>
      </c>
      <c r="K259">
        <v>3749.83</v>
      </c>
      <c r="L259">
        <v>3793.59</v>
      </c>
      <c r="M259">
        <v>3359.2739999999999</v>
      </c>
      <c r="N259">
        <v>1949.1769999999999</v>
      </c>
      <c r="O259">
        <v>1840.8610000000001</v>
      </c>
      <c r="P259">
        <v>1750.5909999999999</v>
      </c>
      <c r="Q259">
        <v>1682.4459999999999</v>
      </c>
      <c r="R259">
        <v>1699.4849999999999</v>
      </c>
      <c r="S259">
        <v>1752.39</v>
      </c>
      <c r="T259">
        <v>1569.2249999999999</v>
      </c>
      <c r="U259">
        <v>1469.1679999999999</v>
      </c>
      <c r="V259">
        <v>1586.124</v>
      </c>
      <c r="W259">
        <v>1590.306</v>
      </c>
      <c r="X259">
        <v>1572.1479999999999</v>
      </c>
      <c r="Y259">
        <v>1521.2850000000001</v>
      </c>
      <c r="Z259" s="6">
        <v>46303.108</v>
      </c>
    </row>
    <row r="260" spans="1:26" ht="15" x14ac:dyDescent="0.25">
      <c r="A260" s="17">
        <v>45549</v>
      </c>
      <c r="B260">
        <v>1480.1980000000001</v>
      </c>
      <c r="C260">
        <v>1426.665</v>
      </c>
      <c r="D260">
        <v>1388.221</v>
      </c>
      <c r="E260">
        <v>1375.12</v>
      </c>
      <c r="F260">
        <v>1367.2280000000001</v>
      </c>
      <c r="G260">
        <v>1350.44</v>
      </c>
      <c r="H260">
        <v>1116.9949999999999</v>
      </c>
      <c r="I260">
        <v>1122.963</v>
      </c>
      <c r="J260">
        <v>1165.2370000000001</v>
      </c>
      <c r="K260">
        <v>1188.6969999999999</v>
      </c>
      <c r="L260">
        <v>1251.2760000000001</v>
      </c>
      <c r="M260">
        <v>1299.796</v>
      </c>
      <c r="N260">
        <v>1327.021</v>
      </c>
      <c r="O260">
        <v>1334.6479999999999</v>
      </c>
      <c r="P260">
        <v>1273.146</v>
      </c>
      <c r="Q260">
        <v>1261.347</v>
      </c>
      <c r="R260">
        <v>1289.2539999999999</v>
      </c>
      <c r="S260">
        <v>1303.444</v>
      </c>
      <c r="T260">
        <v>1452.35</v>
      </c>
      <c r="U260">
        <v>1730.8430000000001</v>
      </c>
      <c r="V260">
        <v>1774.136</v>
      </c>
      <c r="W260">
        <v>1774.539</v>
      </c>
      <c r="X260">
        <v>1765.5409999999999</v>
      </c>
      <c r="Y260">
        <v>1635.53</v>
      </c>
      <c r="Z260" s="6">
        <v>33454.635000000009</v>
      </c>
    </row>
    <row r="261" spans="1:26" ht="15" x14ac:dyDescent="0.25">
      <c r="A261" s="17">
        <v>45550</v>
      </c>
      <c r="B261">
        <v>1410.9839999999999</v>
      </c>
      <c r="C261">
        <v>1274.299</v>
      </c>
      <c r="D261">
        <v>1265.9870000000001</v>
      </c>
      <c r="E261">
        <v>1240.915</v>
      </c>
      <c r="F261">
        <v>1273.048</v>
      </c>
      <c r="G261">
        <v>1331.146</v>
      </c>
      <c r="H261">
        <v>1243.471</v>
      </c>
      <c r="I261">
        <v>2052.5659999999998</v>
      </c>
      <c r="J261">
        <v>4184.3410000000003</v>
      </c>
      <c r="K261">
        <v>4495.4369999999999</v>
      </c>
      <c r="L261">
        <v>4649.68</v>
      </c>
      <c r="M261">
        <v>4919.8580000000002</v>
      </c>
      <c r="N261">
        <v>4818.5730000000003</v>
      </c>
      <c r="O261">
        <v>4425.7690000000002</v>
      </c>
      <c r="P261">
        <v>3847.069</v>
      </c>
      <c r="Q261">
        <v>3158.0050000000001</v>
      </c>
      <c r="R261">
        <v>2557.5830000000001</v>
      </c>
      <c r="S261">
        <v>2175.152</v>
      </c>
      <c r="T261">
        <v>2351.2579999999998</v>
      </c>
      <c r="U261">
        <v>2514.8420000000001</v>
      </c>
      <c r="V261">
        <v>2318.154</v>
      </c>
      <c r="W261">
        <v>2191.5169999999998</v>
      </c>
      <c r="X261">
        <v>2018.2750000000001</v>
      </c>
      <c r="Y261">
        <v>1835.6469999999999</v>
      </c>
      <c r="Z261" s="6">
        <v>63553.575999999994</v>
      </c>
    </row>
    <row r="262" spans="1:26" ht="15" x14ac:dyDescent="0.25">
      <c r="A262" s="17">
        <v>45551</v>
      </c>
      <c r="B262">
        <v>1679.384</v>
      </c>
      <c r="C262">
        <v>1393.0329999999999</v>
      </c>
      <c r="D262">
        <v>1277.7619999999999</v>
      </c>
      <c r="E262">
        <v>1309.8910000000001</v>
      </c>
      <c r="F262">
        <v>1311.9559999999999</v>
      </c>
      <c r="G262">
        <v>1391.0709999999999</v>
      </c>
      <c r="H262">
        <v>1399.941</v>
      </c>
      <c r="I262">
        <v>2081.828</v>
      </c>
      <c r="J262">
        <v>3957.9560000000001</v>
      </c>
      <c r="K262">
        <v>4410.0230000000001</v>
      </c>
      <c r="L262">
        <v>4546.57</v>
      </c>
      <c r="M262">
        <v>4672.518</v>
      </c>
      <c r="N262">
        <v>4664.5140000000001</v>
      </c>
      <c r="O262">
        <v>4338.6580000000004</v>
      </c>
      <c r="P262">
        <v>3576.1190000000001</v>
      </c>
      <c r="Q262">
        <v>2915.7629999999999</v>
      </c>
      <c r="R262">
        <v>2426.9920000000002</v>
      </c>
      <c r="S262">
        <v>2260.2849999999999</v>
      </c>
      <c r="T262">
        <v>2334.9920000000002</v>
      </c>
      <c r="U262">
        <v>2310.319</v>
      </c>
      <c r="V262">
        <v>2138.7179999999998</v>
      </c>
      <c r="W262">
        <v>2026.4390000000001</v>
      </c>
      <c r="X262">
        <v>1917.41</v>
      </c>
      <c r="Y262">
        <v>1776.51</v>
      </c>
      <c r="Z262" s="6">
        <v>62118.652000000002</v>
      </c>
    </row>
    <row r="263" spans="1:26" ht="15" x14ac:dyDescent="0.25">
      <c r="A263" s="17">
        <v>45552</v>
      </c>
      <c r="B263">
        <v>1533.9549999999999</v>
      </c>
      <c r="C263">
        <v>1352.4849999999999</v>
      </c>
      <c r="D263">
        <v>1323.8150000000001</v>
      </c>
      <c r="E263">
        <v>1321.1610000000001</v>
      </c>
      <c r="F263">
        <v>1359.163</v>
      </c>
      <c r="G263">
        <v>1418.559</v>
      </c>
      <c r="H263">
        <v>1388.9390000000001</v>
      </c>
      <c r="I263">
        <v>2044.912</v>
      </c>
      <c r="J263">
        <v>3343.48</v>
      </c>
      <c r="K263">
        <v>3746.8090000000002</v>
      </c>
      <c r="L263">
        <v>4128.2830000000004</v>
      </c>
      <c r="M263">
        <v>4330.8310000000001</v>
      </c>
      <c r="N263">
        <v>4420.1499999999996</v>
      </c>
      <c r="O263">
        <v>4008.0050000000001</v>
      </c>
      <c r="P263">
        <v>3467.1089999999999</v>
      </c>
      <c r="Q263">
        <v>2962.7150000000001</v>
      </c>
      <c r="R263">
        <v>2443.761</v>
      </c>
      <c r="S263">
        <v>2233.4299999999998</v>
      </c>
      <c r="T263">
        <v>2204.4389999999999</v>
      </c>
      <c r="U263">
        <v>2356.9740000000002</v>
      </c>
      <c r="V263">
        <v>2164.163</v>
      </c>
      <c r="W263">
        <v>2055.7849999999999</v>
      </c>
      <c r="X263">
        <v>1870.5170000000001</v>
      </c>
      <c r="Y263">
        <v>1730.421</v>
      </c>
      <c r="Z263" s="6">
        <v>59209.860999999997</v>
      </c>
    </row>
    <row r="264" spans="1:26" ht="15" x14ac:dyDescent="0.25">
      <c r="A264" s="17">
        <v>45553</v>
      </c>
      <c r="B264">
        <v>1573.146</v>
      </c>
      <c r="C264">
        <v>1356.502</v>
      </c>
      <c r="D264">
        <v>1326.9159999999999</v>
      </c>
      <c r="E264">
        <v>1337.1389999999999</v>
      </c>
      <c r="F264">
        <v>1340.116</v>
      </c>
      <c r="G264">
        <v>1363.5809999999999</v>
      </c>
      <c r="H264">
        <v>1306.5309999999999</v>
      </c>
      <c r="I264">
        <v>2001.106</v>
      </c>
      <c r="J264">
        <v>3827.26</v>
      </c>
      <c r="K264">
        <v>4018.2890000000002</v>
      </c>
      <c r="L264">
        <v>4122.3</v>
      </c>
      <c r="M264">
        <v>4273.683</v>
      </c>
      <c r="N264">
        <v>4431.8940000000002</v>
      </c>
      <c r="O264">
        <v>3946.5859999999998</v>
      </c>
      <c r="P264">
        <v>3356.7710000000002</v>
      </c>
      <c r="Q264">
        <v>2743.9830000000002</v>
      </c>
      <c r="R264">
        <v>2310.5410000000002</v>
      </c>
      <c r="S264">
        <v>2168.5810000000001</v>
      </c>
      <c r="T264">
        <v>2233.8310000000001</v>
      </c>
      <c r="U264">
        <v>2256.8339999999998</v>
      </c>
      <c r="V264">
        <v>2102.518</v>
      </c>
      <c r="W264">
        <v>2021.136</v>
      </c>
      <c r="X264">
        <v>1907.0250000000001</v>
      </c>
      <c r="Y264">
        <v>1734.3420000000001</v>
      </c>
      <c r="Z264" s="6">
        <v>59060.61099999999</v>
      </c>
    </row>
    <row r="265" spans="1:26" ht="15" x14ac:dyDescent="0.25">
      <c r="A265" s="17">
        <v>45554</v>
      </c>
      <c r="B265">
        <v>1500.5909999999999</v>
      </c>
      <c r="C265">
        <v>1358.723</v>
      </c>
      <c r="D265">
        <v>1314.3910000000001</v>
      </c>
      <c r="E265">
        <v>1274.232</v>
      </c>
      <c r="F265">
        <v>1311.058</v>
      </c>
      <c r="G265">
        <v>1351.585</v>
      </c>
      <c r="H265">
        <v>1320.8150000000001</v>
      </c>
      <c r="I265">
        <v>1988.7260000000001</v>
      </c>
      <c r="J265">
        <v>3737.16</v>
      </c>
      <c r="K265">
        <v>3992.5889999999999</v>
      </c>
      <c r="L265">
        <v>4183.1279999999997</v>
      </c>
      <c r="M265">
        <v>4401.9059999999999</v>
      </c>
      <c r="N265">
        <v>4375.3119999999999</v>
      </c>
      <c r="O265">
        <v>4018.7510000000002</v>
      </c>
      <c r="P265">
        <v>3284.422</v>
      </c>
      <c r="Q265">
        <v>2689.529</v>
      </c>
      <c r="R265">
        <v>2320.3490000000002</v>
      </c>
      <c r="S265">
        <v>2109.3980000000001</v>
      </c>
      <c r="T265">
        <v>2115.558</v>
      </c>
      <c r="U265">
        <v>2211.087</v>
      </c>
      <c r="V265">
        <v>2049.165</v>
      </c>
      <c r="W265">
        <v>1970.826</v>
      </c>
      <c r="X265">
        <v>1905.847</v>
      </c>
      <c r="Y265">
        <v>1749.6590000000001</v>
      </c>
      <c r="Z265" s="6">
        <v>58534.807000000008</v>
      </c>
    </row>
    <row r="266" spans="1:26" ht="15" x14ac:dyDescent="0.25">
      <c r="A266" s="17">
        <v>45555</v>
      </c>
      <c r="B266">
        <v>1605.251</v>
      </c>
      <c r="C266">
        <v>1425.5509999999999</v>
      </c>
      <c r="D266">
        <v>1321.13</v>
      </c>
      <c r="E266">
        <v>1324.827</v>
      </c>
      <c r="F266">
        <v>1343.586</v>
      </c>
      <c r="G266">
        <v>1437.008</v>
      </c>
      <c r="H266">
        <v>1369.846</v>
      </c>
      <c r="I266">
        <v>1878.8040000000001</v>
      </c>
      <c r="J266">
        <v>3511.26</v>
      </c>
      <c r="K266">
        <v>3624.5929999999998</v>
      </c>
      <c r="L266">
        <v>3598.9229999999998</v>
      </c>
      <c r="M266">
        <v>3315.3939999999998</v>
      </c>
      <c r="N266">
        <v>1905.845</v>
      </c>
      <c r="O266">
        <v>1769.89</v>
      </c>
      <c r="P266">
        <v>1725.364</v>
      </c>
      <c r="Q266">
        <v>1648.326</v>
      </c>
      <c r="R266">
        <v>1630.423</v>
      </c>
      <c r="S266">
        <v>1697.09</v>
      </c>
      <c r="T266">
        <v>1647.664</v>
      </c>
      <c r="U266">
        <v>1669.915</v>
      </c>
      <c r="V266">
        <v>1587.25</v>
      </c>
      <c r="W266">
        <v>1540.452</v>
      </c>
      <c r="X266">
        <v>1522.4649999999999</v>
      </c>
      <c r="Y266">
        <v>1506.5350000000001</v>
      </c>
      <c r="Z266" s="6">
        <v>45607.391999999993</v>
      </c>
    </row>
    <row r="267" spans="1:26" ht="15" x14ac:dyDescent="0.25">
      <c r="A267" s="17">
        <v>45556</v>
      </c>
      <c r="B267">
        <v>1444.7048</v>
      </c>
      <c r="C267">
        <v>1429.4788000000001</v>
      </c>
      <c r="D267">
        <v>1370.77</v>
      </c>
      <c r="E267">
        <v>1348.2116000000001</v>
      </c>
      <c r="F267">
        <v>1320.6627000000001</v>
      </c>
      <c r="G267">
        <v>1359.3168000000001</v>
      </c>
      <c r="H267">
        <v>1140.1895999999999</v>
      </c>
      <c r="I267">
        <v>1096.5219</v>
      </c>
      <c r="J267">
        <v>1145.0522000000001</v>
      </c>
      <c r="K267">
        <v>1165.2605000000001</v>
      </c>
      <c r="L267">
        <v>1198.7457999999999</v>
      </c>
      <c r="M267">
        <v>1277.8787</v>
      </c>
      <c r="N267">
        <v>1300.5148999999999</v>
      </c>
      <c r="O267">
        <v>1332.5781999999999</v>
      </c>
      <c r="P267">
        <v>1309.636</v>
      </c>
      <c r="Q267">
        <v>1277.5399</v>
      </c>
      <c r="R267">
        <v>1248.9568999999999</v>
      </c>
      <c r="S267">
        <v>1259.8651</v>
      </c>
      <c r="T267">
        <v>1429.1487999999999</v>
      </c>
      <c r="U267">
        <v>1616.777</v>
      </c>
      <c r="V267">
        <v>1704.3925999999999</v>
      </c>
      <c r="W267">
        <v>1755.54</v>
      </c>
      <c r="X267">
        <v>1832.4727</v>
      </c>
      <c r="Y267">
        <v>1716.8997999999999</v>
      </c>
      <c r="Z267" s="6">
        <v>33081.115299999998</v>
      </c>
    </row>
    <row r="268" spans="1:26" ht="15" x14ac:dyDescent="0.25">
      <c r="A268" s="17">
        <v>45557</v>
      </c>
      <c r="B268">
        <v>1418.3389999999999</v>
      </c>
      <c r="C268">
        <v>1248.029</v>
      </c>
      <c r="D268">
        <v>1208.874</v>
      </c>
      <c r="E268">
        <v>1201.838</v>
      </c>
      <c r="F268">
        <v>1249.596</v>
      </c>
      <c r="G268">
        <v>1304.713</v>
      </c>
      <c r="H268">
        <v>1243.654</v>
      </c>
      <c r="I268">
        <v>2004.337</v>
      </c>
      <c r="J268">
        <v>4021.1759999999999</v>
      </c>
      <c r="K268">
        <v>4221.0020000000004</v>
      </c>
      <c r="L268">
        <v>4335.3760000000002</v>
      </c>
      <c r="M268">
        <v>4510.7309999999998</v>
      </c>
      <c r="N268">
        <v>4606.3329999999996</v>
      </c>
      <c r="O268">
        <v>4284.4210000000003</v>
      </c>
      <c r="P268">
        <v>3705.1010000000001</v>
      </c>
      <c r="Q268">
        <v>2952.4630000000002</v>
      </c>
      <c r="R268">
        <v>2439.6860000000001</v>
      </c>
      <c r="S268">
        <v>2264.694</v>
      </c>
      <c r="T268">
        <v>2261.192</v>
      </c>
      <c r="U268">
        <v>2330.672</v>
      </c>
      <c r="V268">
        <v>2145.5889999999999</v>
      </c>
      <c r="W268">
        <v>1991.0360000000001</v>
      </c>
      <c r="X268">
        <v>1912.1969999999999</v>
      </c>
      <c r="Y268">
        <v>1727.348</v>
      </c>
      <c r="Z268" s="6">
        <v>60588.397000000004</v>
      </c>
    </row>
    <row r="269" spans="1:26" ht="15" x14ac:dyDescent="0.25">
      <c r="A269" s="17">
        <v>45558</v>
      </c>
      <c r="B269">
        <v>1523.96</v>
      </c>
      <c r="C269">
        <v>1293.1849999999999</v>
      </c>
      <c r="D269">
        <v>1240.3019999999999</v>
      </c>
      <c r="E269">
        <v>1250.732</v>
      </c>
      <c r="F269">
        <v>1292.261</v>
      </c>
      <c r="G269">
        <v>1329.675</v>
      </c>
      <c r="H269">
        <v>1330.5550000000001</v>
      </c>
      <c r="I269">
        <v>1985.145</v>
      </c>
      <c r="J269">
        <v>3727.7840000000001</v>
      </c>
      <c r="K269">
        <v>4084.873</v>
      </c>
      <c r="L269">
        <v>4195.5569999999998</v>
      </c>
      <c r="M269">
        <v>4250.9759999999997</v>
      </c>
      <c r="N269">
        <v>4296.6909999999998</v>
      </c>
      <c r="O269">
        <v>3975.3870000000002</v>
      </c>
      <c r="P269">
        <v>3347.16</v>
      </c>
      <c r="Q269">
        <v>2704.0529999999999</v>
      </c>
      <c r="R269">
        <v>2255.9949999999999</v>
      </c>
      <c r="S269">
        <v>2098.0010000000002</v>
      </c>
      <c r="T269">
        <v>2222.5140000000001</v>
      </c>
      <c r="U269">
        <v>2258.2150000000001</v>
      </c>
      <c r="V269">
        <v>2049.752</v>
      </c>
      <c r="W269">
        <v>1917.3510000000001</v>
      </c>
      <c r="X269">
        <v>1800.6579999999999</v>
      </c>
      <c r="Y269">
        <v>1682.0119999999999</v>
      </c>
      <c r="Z269" s="6">
        <v>58112.794000000016</v>
      </c>
    </row>
    <row r="270" spans="1:26" ht="15" x14ac:dyDescent="0.25">
      <c r="A270" s="17">
        <v>45559</v>
      </c>
      <c r="B270">
        <v>1448.193</v>
      </c>
      <c r="C270">
        <v>1277.557</v>
      </c>
      <c r="D270">
        <v>1219.364</v>
      </c>
      <c r="E270">
        <v>1251.1130000000001</v>
      </c>
      <c r="F270">
        <v>1286.6579999999999</v>
      </c>
      <c r="G270">
        <v>1323.5609999999999</v>
      </c>
      <c r="H270">
        <v>1284.587</v>
      </c>
      <c r="I270">
        <v>1895.9359999999999</v>
      </c>
      <c r="J270">
        <v>3703.5619999999999</v>
      </c>
      <c r="K270">
        <v>3908.799</v>
      </c>
      <c r="L270">
        <v>4108.268</v>
      </c>
      <c r="M270">
        <v>4271.6099999999997</v>
      </c>
      <c r="N270">
        <v>4343.0469999999996</v>
      </c>
      <c r="O270">
        <v>3983.7179999999998</v>
      </c>
      <c r="P270">
        <v>3366.3380000000002</v>
      </c>
      <c r="Q270">
        <v>2890.5909999999999</v>
      </c>
      <c r="R270">
        <v>2477.145</v>
      </c>
      <c r="S270">
        <v>2210.5540000000001</v>
      </c>
      <c r="T270">
        <v>2278.5039999999999</v>
      </c>
      <c r="U270">
        <v>2350.94</v>
      </c>
      <c r="V270">
        <v>2184.777</v>
      </c>
      <c r="W270">
        <v>2039.7329999999999</v>
      </c>
      <c r="X270">
        <v>1894.4580000000001</v>
      </c>
      <c r="Y270">
        <v>1686.845</v>
      </c>
      <c r="Z270" s="6">
        <v>58685.858</v>
      </c>
    </row>
    <row r="271" spans="1:26" ht="15" x14ac:dyDescent="0.25">
      <c r="A271" s="17">
        <v>45560</v>
      </c>
      <c r="B271">
        <v>1509.903</v>
      </c>
      <c r="C271">
        <v>1337.1010000000001</v>
      </c>
      <c r="D271">
        <v>1293.6959999999999</v>
      </c>
      <c r="E271">
        <v>1319.8710000000001</v>
      </c>
      <c r="F271">
        <v>1378.0530000000001</v>
      </c>
      <c r="G271">
        <v>1361.7270000000001</v>
      </c>
      <c r="H271">
        <v>1336.943</v>
      </c>
      <c r="I271">
        <v>1924.4949999999999</v>
      </c>
      <c r="J271">
        <v>3724.05</v>
      </c>
      <c r="K271">
        <v>4059.8429999999998</v>
      </c>
      <c r="L271">
        <v>4217.0339999999997</v>
      </c>
      <c r="M271">
        <v>4416.9059999999999</v>
      </c>
      <c r="N271">
        <v>4425.3530000000001</v>
      </c>
      <c r="O271">
        <v>3990.6660000000002</v>
      </c>
      <c r="P271">
        <v>3298.65</v>
      </c>
      <c r="Q271">
        <v>2629.4140000000002</v>
      </c>
      <c r="R271">
        <v>2364.3829999999998</v>
      </c>
      <c r="S271">
        <v>2263.0300000000002</v>
      </c>
      <c r="T271">
        <v>2315.616</v>
      </c>
      <c r="U271">
        <v>2303.0219999999999</v>
      </c>
      <c r="V271">
        <v>2160.549</v>
      </c>
      <c r="W271">
        <v>2050.7330000000002</v>
      </c>
      <c r="X271">
        <v>1947.87</v>
      </c>
      <c r="Y271">
        <v>1697.9780000000001</v>
      </c>
      <c r="Z271" s="6">
        <v>59326.885999999999</v>
      </c>
    </row>
    <row r="272" spans="1:26" ht="15" x14ac:dyDescent="0.25">
      <c r="A272" s="17">
        <v>45561</v>
      </c>
      <c r="B272">
        <v>1466.5139999999999</v>
      </c>
      <c r="C272">
        <v>1316.1479999999999</v>
      </c>
      <c r="D272">
        <v>1256.5350000000001</v>
      </c>
      <c r="E272">
        <v>1257.079</v>
      </c>
      <c r="F272">
        <v>1287.797</v>
      </c>
      <c r="G272">
        <v>1308.953</v>
      </c>
      <c r="H272">
        <v>1300.1179999999999</v>
      </c>
      <c r="I272">
        <v>1968.816</v>
      </c>
      <c r="J272">
        <v>3869.172</v>
      </c>
      <c r="K272">
        <v>4069.9789999999998</v>
      </c>
      <c r="L272">
        <v>4215.7979999999998</v>
      </c>
      <c r="M272">
        <v>4453.0640000000003</v>
      </c>
      <c r="N272">
        <v>4409.5349999999999</v>
      </c>
      <c r="O272">
        <v>3896.3420000000001</v>
      </c>
      <c r="P272">
        <v>3279.2860000000001</v>
      </c>
      <c r="Q272">
        <v>2674.442</v>
      </c>
      <c r="R272">
        <v>2188.8870000000002</v>
      </c>
      <c r="S272">
        <v>2008.204</v>
      </c>
      <c r="T272">
        <v>2058.152</v>
      </c>
      <c r="U272">
        <v>2094.6840000000002</v>
      </c>
      <c r="V272">
        <v>1930.7329999999999</v>
      </c>
      <c r="W272">
        <v>1853.6179999999999</v>
      </c>
      <c r="X272">
        <v>1758.2829999999999</v>
      </c>
      <c r="Y272">
        <v>1647.539</v>
      </c>
      <c r="Z272" s="6">
        <v>57569.678000000007</v>
      </c>
    </row>
    <row r="273" spans="1:26" ht="15" x14ac:dyDescent="0.25">
      <c r="A273" s="17">
        <v>45562</v>
      </c>
      <c r="B273">
        <v>1493.2378000000001</v>
      </c>
      <c r="C273">
        <v>1404.9762000000001</v>
      </c>
      <c r="D273">
        <v>1299.9381000000001</v>
      </c>
      <c r="E273">
        <v>1253.9781</v>
      </c>
      <c r="F273">
        <v>1295.2443000000001</v>
      </c>
      <c r="G273">
        <v>1345.519</v>
      </c>
      <c r="H273">
        <v>1255.0707</v>
      </c>
      <c r="I273">
        <v>1730.5811000000001</v>
      </c>
      <c r="J273">
        <v>3326.1824999999999</v>
      </c>
      <c r="K273">
        <v>3408.1891000000001</v>
      </c>
      <c r="L273">
        <v>3486.4699000000001</v>
      </c>
      <c r="M273">
        <v>3220.4025999999999</v>
      </c>
      <c r="N273">
        <v>1973.8507999999999</v>
      </c>
      <c r="O273">
        <v>1844.0617999999999</v>
      </c>
      <c r="P273">
        <v>1750.1762000000001</v>
      </c>
      <c r="Q273">
        <v>1637.3376000000001</v>
      </c>
      <c r="R273">
        <v>1657.0784000000001</v>
      </c>
      <c r="S273">
        <v>1655.2515000000001</v>
      </c>
      <c r="T273">
        <v>1663.9591</v>
      </c>
      <c r="U273">
        <v>1657.1022</v>
      </c>
      <c r="V273">
        <v>1562.4740999999999</v>
      </c>
      <c r="W273">
        <v>1532.4799</v>
      </c>
      <c r="X273">
        <v>1493.0102999999999</v>
      </c>
      <c r="Y273">
        <v>1437.5472</v>
      </c>
      <c r="Z273" s="6">
        <v>44384.118500000004</v>
      </c>
    </row>
    <row r="274" spans="1:26" ht="15" x14ac:dyDescent="0.25">
      <c r="A274" s="17">
        <v>45563</v>
      </c>
      <c r="B274">
        <v>1364.1117999999999</v>
      </c>
      <c r="C274">
        <v>1369.2478000000001</v>
      </c>
      <c r="D274">
        <v>1298.2670000000001</v>
      </c>
      <c r="E274">
        <v>1277.1586</v>
      </c>
      <c r="F274">
        <v>1242.9897000000001</v>
      </c>
      <c r="G274">
        <v>1276.9738</v>
      </c>
      <c r="H274">
        <v>1089.7836</v>
      </c>
      <c r="I274">
        <v>1011.4779</v>
      </c>
      <c r="J274">
        <v>1092.4802</v>
      </c>
      <c r="K274">
        <v>1139.6165000000001</v>
      </c>
      <c r="L274">
        <v>1160.0717999999999</v>
      </c>
      <c r="M274">
        <v>1233.2237</v>
      </c>
      <c r="N274">
        <v>1304.4999</v>
      </c>
      <c r="O274">
        <v>1292.0152</v>
      </c>
      <c r="P274">
        <v>1269.8820000000001</v>
      </c>
      <c r="Q274">
        <v>1274.8649</v>
      </c>
      <c r="R274">
        <v>1257.8819000000001</v>
      </c>
      <c r="S274">
        <v>1300.4481000000001</v>
      </c>
      <c r="T274">
        <v>1519.9338</v>
      </c>
      <c r="U274">
        <v>1718.33</v>
      </c>
      <c r="V274">
        <v>1734.0046</v>
      </c>
      <c r="W274">
        <v>1734.329</v>
      </c>
      <c r="X274">
        <v>1757.8816999999999</v>
      </c>
      <c r="Y274">
        <v>1614.0817999999999</v>
      </c>
      <c r="Z274" s="6">
        <v>32333.555300000007</v>
      </c>
    </row>
    <row r="275" spans="1:26" ht="15" x14ac:dyDescent="0.25">
      <c r="A275" s="17">
        <v>45564</v>
      </c>
      <c r="B275">
        <v>1467.056</v>
      </c>
      <c r="C275">
        <v>1312.529</v>
      </c>
      <c r="D275">
        <v>1217.598</v>
      </c>
      <c r="E275">
        <v>1195.3019999999999</v>
      </c>
      <c r="F275">
        <v>1231.7629999999999</v>
      </c>
      <c r="G275">
        <v>1341.991</v>
      </c>
      <c r="H275">
        <v>1232.008</v>
      </c>
      <c r="I275">
        <v>1787.028</v>
      </c>
      <c r="J275">
        <v>3391.4479999999999</v>
      </c>
      <c r="K275">
        <v>3992.7779999999998</v>
      </c>
      <c r="L275">
        <v>4264.7349999999997</v>
      </c>
      <c r="M275">
        <v>4424.4229999999998</v>
      </c>
      <c r="N275">
        <v>4457.0739999999996</v>
      </c>
      <c r="O275">
        <v>4105.5469999999996</v>
      </c>
      <c r="P275">
        <v>3392.2759999999998</v>
      </c>
      <c r="Q275">
        <v>2630.663</v>
      </c>
      <c r="R275">
        <v>2176.5790000000002</v>
      </c>
      <c r="S275">
        <v>2012.028</v>
      </c>
      <c r="T275">
        <v>2108.8649999999998</v>
      </c>
      <c r="U275">
        <v>2225.6759999999999</v>
      </c>
      <c r="V275">
        <v>2139.0949999999998</v>
      </c>
      <c r="W275">
        <v>2030.569</v>
      </c>
      <c r="X275">
        <v>1866.441</v>
      </c>
      <c r="Y275">
        <v>1739.2629999999999</v>
      </c>
      <c r="Z275" s="6">
        <v>57742.734999999993</v>
      </c>
    </row>
    <row r="276" spans="1:26" ht="15" x14ac:dyDescent="0.25">
      <c r="A276" s="17">
        <v>45565</v>
      </c>
      <c r="B276">
        <v>1604.44</v>
      </c>
      <c r="C276">
        <v>1372.7</v>
      </c>
      <c r="D276">
        <v>1301.806</v>
      </c>
      <c r="E276">
        <v>1318.876</v>
      </c>
      <c r="F276">
        <v>1318.434</v>
      </c>
      <c r="G276">
        <v>1362.8979999999999</v>
      </c>
      <c r="H276">
        <v>1357.356</v>
      </c>
      <c r="I276">
        <v>1849.7070000000001</v>
      </c>
      <c r="J276">
        <v>3324.739</v>
      </c>
      <c r="K276">
        <v>3682.8989999999999</v>
      </c>
      <c r="L276">
        <v>3756.0819999999999</v>
      </c>
      <c r="M276">
        <v>3843.9659999999999</v>
      </c>
      <c r="N276">
        <v>3855.6149999999998</v>
      </c>
      <c r="O276">
        <v>3508.721</v>
      </c>
      <c r="P276">
        <v>2956.4050000000002</v>
      </c>
      <c r="Q276">
        <v>2480.5039999999999</v>
      </c>
      <c r="R276">
        <v>2129.7739999999999</v>
      </c>
      <c r="S276">
        <v>1872.5050000000001</v>
      </c>
      <c r="T276">
        <v>1998.2180000000001</v>
      </c>
      <c r="U276">
        <v>2004.7750000000001</v>
      </c>
      <c r="V276">
        <v>1849.7470000000001</v>
      </c>
      <c r="W276">
        <v>1749.681</v>
      </c>
      <c r="X276">
        <v>1744.086</v>
      </c>
      <c r="Y276">
        <v>1674.2260000000001</v>
      </c>
      <c r="Z276" s="6">
        <v>53918.159999999996</v>
      </c>
    </row>
    <row r="277" spans="1:26" ht="15" x14ac:dyDescent="0.25">
      <c r="A277" s="17">
        <v>45566</v>
      </c>
      <c r="B277">
        <v>1636.943</v>
      </c>
      <c r="C277">
        <v>1466.0619999999999</v>
      </c>
      <c r="D277">
        <v>1312.5920000000001</v>
      </c>
      <c r="E277">
        <v>1244.4110000000001</v>
      </c>
      <c r="F277">
        <v>1290.8230000000001</v>
      </c>
      <c r="G277">
        <v>1352.57</v>
      </c>
      <c r="H277">
        <v>1369.9949999999999</v>
      </c>
      <c r="I277">
        <v>1780.923</v>
      </c>
      <c r="J277">
        <v>3097.3139999999999</v>
      </c>
      <c r="K277">
        <v>3328.404</v>
      </c>
      <c r="L277">
        <v>3372.386</v>
      </c>
      <c r="M277">
        <v>3478.5450000000001</v>
      </c>
      <c r="N277">
        <v>3421.645</v>
      </c>
      <c r="O277">
        <v>2637.8519999999999</v>
      </c>
      <c r="P277">
        <v>2362.819</v>
      </c>
      <c r="Q277">
        <v>2132.3240000000001</v>
      </c>
      <c r="R277">
        <v>1805.9839999999999</v>
      </c>
      <c r="S277">
        <v>1640.384</v>
      </c>
      <c r="T277">
        <v>1726.769</v>
      </c>
      <c r="U277">
        <v>1808.8530000000001</v>
      </c>
      <c r="V277">
        <v>1635.6559999999999</v>
      </c>
      <c r="W277">
        <v>1596.99</v>
      </c>
      <c r="X277">
        <v>1650.0429999999999</v>
      </c>
      <c r="Y277">
        <v>1567.106</v>
      </c>
      <c r="Z277" s="6">
        <v>48717.392999999996</v>
      </c>
    </row>
    <row r="278" spans="1:26" ht="15" x14ac:dyDescent="0.25">
      <c r="A278" s="17">
        <v>45567</v>
      </c>
      <c r="B278">
        <v>1412.0444</v>
      </c>
      <c r="C278">
        <v>1323.5967000000001</v>
      </c>
      <c r="D278">
        <v>1223.8687</v>
      </c>
      <c r="E278">
        <v>1224.1342999999999</v>
      </c>
      <c r="F278">
        <v>1263.1714999999999</v>
      </c>
      <c r="G278">
        <v>1291.0199</v>
      </c>
      <c r="H278">
        <v>1230.4617000000001</v>
      </c>
      <c r="I278">
        <v>1141.9755</v>
      </c>
      <c r="J278">
        <v>1254.3334</v>
      </c>
      <c r="K278">
        <v>1323.7408</v>
      </c>
      <c r="L278">
        <v>1340.163</v>
      </c>
      <c r="M278">
        <v>1399.0057999999999</v>
      </c>
      <c r="N278">
        <v>1451.4431999999999</v>
      </c>
      <c r="O278">
        <v>1466.9157</v>
      </c>
      <c r="P278">
        <v>1448.1549</v>
      </c>
      <c r="Q278">
        <v>1517.3025</v>
      </c>
      <c r="R278">
        <v>1525.0740000000001</v>
      </c>
      <c r="S278">
        <v>1519.8643999999999</v>
      </c>
      <c r="T278">
        <v>1480.5581999999999</v>
      </c>
      <c r="U278">
        <v>1486.6523</v>
      </c>
      <c r="V278">
        <v>1431.0385000000001</v>
      </c>
      <c r="W278">
        <v>1390.5632000000001</v>
      </c>
      <c r="X278">
        <v>1372.1760999999999</v>
      </c>
      <c r="Y278">
        <v>1375.9394</v>
      </c>
      <c r="Z278" s="6">
        <v>32893.198100000009</v>
      </c>
    </row>
    <row r="279" spans="1:26" ht="15" x14ac:dyDescent="0.25">
      <c r="A279" s="17">
        <v>45568</v>
      </c>
      <c r="B279">
        <v>1275.5077000000001</v>
      </c>
      <c r="C279">
        <v>1187.8527999999999</v>
      </c>
      <c r="D279">
        <v>1163.9449</v>
      </c>
      <c r="E279">
        <v>1160.0830000000001</v>
      </c>
      <c r="F279">
        <v>1160.8751999999999</v>
      </c>
      <c r="G279">
        <v>1182.941</v>
      </c>
      <c r="H279">
        <v>1052.3783000000001</v>
      </c>
      <c r="I279">
        <v>986.92679999999996</v>
      </c>
      <c r="J279">
        <v>1020.3333</v>
      </c>
      <c r="K279">
        <v>1031.5518999999999</v>
      </c>
      <c r="L279">
        <v>1077.6021000000001</v>
      </c>
      <c r="M279">
        <v>1146.7674999999999</v>
      </c>
      <c r="N279">
        <v>1202.7963</v>
      </c>
      <c r="O279">
        <v>1166.3986</v>
      </c>
      <c r="P279">
        <v>1147.6774</v>
      </c>
      <c r="Q279">
        <v>1148.1418000000001</v>
      </c>
      <c r="R279">
        <v>1118.75</v>
      </c>
      <c r="S279">
        <v>1114.2238</v>
      </c>
      <c r="T279">
        <v>1333.6749</v>
      </c>
      <c r="U279">
        <v>1392.8927000000001</v>
      </c>
      <c r="V279">
        <v>1345.3887999999999</v>
      </c>
      <c r="W279">
        <v>1314.22</v>
      </c>
      <c r="X279">
        <v>1308.0877</v>
      </c>
      <c r="Y279">
        <v>1315.7779</v>
      </c>
      <c r="Z279" s="6">
        <v>28354.794400000006</v>
      </c>
    </row>
    <row r="280" spans="1:26" ht="15" x14ac:dyDescent="0.25">
      <c r="A280" s="17">
        <v>45569</v>
      </c>
      <c r="B280">
        <v>1259.6706999999999</v>
      </c>
      <c r="C280">
        <v>1160.1697999999999</v>
      </c>
      <c r="D280">
        <v>1134.2869000000001</v>
      </c>
      <c r="E280">
        <v>1141.194</v>
      </c>
      <c r="F280">
        <v>1166.0632000000001</v>
      </c>
      <c r="G280">
        <v>1198.712</v>
      </c>
      <c r="H280">
        <v>1133.7833000000001</v>
      </c>
      <c r="I280">
        <v>1002.6608</v>
      </c>
      <c r="J280">
        <v>1017.3053</v>
      </c>
      <c r="K280">
        <v>1081.7379000000001</v>
      </c>
      <c r="L280">
        <v>1122.2411</v>
      </c>
      <c r="M280">
        <v>1153.3834999999999</v>
      </c>
      <c r="N280">
        <v>1169.5012999999999</v>
      </c>
      <c r="O280">
        <v>1140.9246000000001</v>
      </c>
      <c r="P280">
        <v>1102.5154</v>
      </c>
      <c r="Q280">
        <v>1116.1787999999999</v>
      </c>
      <c r="R280">
        <v>1112.2719999999999</v>
      </c>
      <c r="S280">
        <v>1086.8848</v>
      </c>
      <c r="T280">
        <v>1314.2979</v>
      </c>
      <c r="U280">
        <v>1374.5307</v>
      </c>
      <c r="V280">
        <v>1347.1138000000001</v>
      </c>
      <c r="W280">
        <v>1329.8689999999999</v>
      </c>
      <c r="X280">
        <v>1372.5266999999999</v>
      </c>
      <c r="Y280">
        <v>1321.2989</v>
      </c>
      <c r="Z280" s="6">
        <v>28359.1224</v>
      </c>
    </row>
    <row r="281" spans="1:26" ht="15" x14ac:dyDescent="0.25">
      <c r="A281" s="17">
        <v>45570</v>
      </c>
      <c r="B281">
        <v>1250.0787</v>
      </c>
      <c r="C281">
        <v>1184.5547999999999</v>
      </c>
      <c r="D281">
        <v>1170.5279</v>
      </c>
      <c r="E281">
        <v>1169.415</v>
      </c>
      <c r="F281">
        <v>1140.9972</v>
      </c>
      <c r="G281">
        <v>1162.075</v>
      </c>
      <c r="H281">
        <v>1030.9873</v>
      </c>
      <c r="I281">
        <v>912.88679999999999</v>
      </c>
      <c r="J281">
        <v>947.66930000000002</v>
      </c>
      <c r="K281">
        <v>976.82190000000003</v>
      </c>
      <c r="L281">
        <v>1016.8841</v>
      </c>
      <c r="M281">
        <v>1087.2455</v>
      </c>
      <c r="N281">
        <v>1138.9432999999999</v>
      </c>
      <c r="O281">
        <v>1150.7906</v>
      </c>
      <c r="P281">
        <v>1084.4954</v>
      </c>
      <c r="Q281">
        <v>1113.0068000000001</v>
      </c>
      <c r="R281">
        <v>1100.2719999999999</v>
      </c>
      <c r="S281">
        <v>1120.9798000000001</v>
      </c>
      <c r="T281">
        <v>1363.8439000000001</v>
      </c>
      <c r="U281">
        <v>1535.5707</v>
      </c>
      <c r="V281">
        <v>1588.4377999999999</v>
      </c>
      <c r="W281">
        <v>1568.9369999999999</v>
      </c>
      <c r="X281">
        <v>1546.8757000000001</v>
      </c>
      <c r="Y281">
        <v>1450.4439</v>
      </c>
      <c r="Z281" s="6">
        <v>28812.740399999999</v>
      </c>
    </row>
    <row r="282" spans="1:26" ht="15" x14ac:dyDescent="0.25">
      <c r="A282" s="17">
        <v>45571</v>
      </c>
      <c r="B282">
        <v>1447.4469999999999</v>
      </c>
      <c r="C282">
        <v>1327.588</v>
      </c>
      <c r="D282">
        <v>1250.5940000000001</v>
      </c>
      <c r="E282">
        <v>1261.7249999999999</v>
      </c>
      <c r="F282">
        <v>1285.5</v>
      </c>
      <c r="G282">
        <v>1303.252</v>
      </c>
      <c r="H282">
        <v>1260.424</v>
      </c>
      <c r="I282">
        <v>1707.239</v>
      </c>
      <c r="J282">
        <v>3032.3359999999998</v>
      </c>
      <c r="K282">
        <v>3232.0650000000001</v>
      </c>
      <c r="L282">
        <v>3452.6329999999998</v>
      </c>
      <c r="M282">
        <v>3516.2249999999999</v>
      </c>
      <c r="N282">
        <v>2835.4270000000001</v>
      </c>
      <c r="O282">
        <v>2424.6559999999999</v>
      </c>
      <c r="P282">
        <v>2082.5450000000001</v>
      </c>
      <c r="Q282">
        <v>1760.2670000000001</v>
      </c>
      <c r="R282">
        <v>1666.2470000000001</v>
      </c>
      <c r="S282">
        <v>1675.0350000000001</v>
      </c>
      <c r="T282">
        <v>1993.25</v>
      </c>
      <c r="U282">
        <v>2012.8</v>
      </c>
      <c r="V282">
        <v>1966.42</v>
      </c>
      <c r="W282">
        <v>1805.348</v>
      </c>
      <c r="X282">
        <v>1707.0219999999999</v>
      </c>
      <c r="Y282">
        <v>1685.779</v>
      </c>
      <c r="Z282" s="6">
        <v>47691.824000000001</v>
      </c>
    </row>
    <row r="283" spans="1:26" ht="15" x14ac:dyDescent="0.25">
      <c r="A283" s="17">
        <v>45572</v>
      </c>
      <c r="B283">
        <v>1559.3869999999999</v>
      </c>
      <c r="C283">
        <v>1358.9939999999999</v>
      </c>
      <c r="D283">
        <v>1257.1210000000001</v>
      </c>
      <c r="E283">
        <v>1308.8330000000001</v>
      </c>
      <c r="F283">
        <v>1333.0450000000001</v>
      </c>
      <c r="G283">
        <v>1316.654</v>
      </c>
      <c r="H283">
        <v>1308.6780000000001</v>
      </c>
      <c r="I283">
        <v>1865.28</v>
      </c>
      <c r="J283">
        <v>3650.3760000000002</v>
      </c>
      <c r="K283">
        <v>3916.5360000000001</v>
      </c>
      <c r="L283">
        <v>4106.5159999999996</v>
      </c>
      <c r="M283">
        <v>4235.9250000000002</v>
      </c>
      <c r="N283">
        <v>4221.32</v>
      </c>
      <c r="O283">
        <v>3957.5749999999998</v>
      </c>
      <c r="P283">
        <v>3286.4789999999998</v>
      </c>
      <c r="Q283">
        <v>2638.2660000000001</v>
      </c>
      <c r="R283">
        <v>2193.4380000000001</v>
      </c>
      <c r="S283">
        <v>2012.491</v>
      </c>
      <c r="T283">
        <v>2130.5120000000002</v>
      </c>
      <c r="U283">
        <v>2193.855</v>
      </c>
      <c r="V283">
        <v>2062.9780000000001</v>
      </c>
      <c r="W283">
        <v>1957.8530000000001</v>
      </c>
      <c r="X283">
        <v>1887.9870000000001</v>
      </c>
      <c r="Y283">
        <v>1646.104</v>
      </c>
      <c r="Z283" s="6">
        <v>57406.203000000016</v>
      </c>
    </row>
    <row r="284" spans="1:26" ht="15" x14ac:dyDescent="0.25">
      <c r="A284" s="17">
        <v>45573</v>
      </c>
      <c r="B284">
        <v>1543.664</v>
      </c>
      <c r="C284">
        <v>1375.893</v>
      </c>
      <c r="D284">
        <v>1261.2719999999999</v>
      </c>
      <c r="E284">
        <v>1256.1600000000001</v>
      </c>
      <c r="F284">
        <v>1284.348</v>
      </c>
      <c r="G284">
        <v>1330.229</v>
      </c>
      <c r="H284">
        <v>1346.5419999999999</v>
      </c>
      <c r="I284">
        <v>1843.5909999999999</v>
      </c>
      <c r="J284">
        <v>3645.15</v>
      </c>
      <c r="K284">
        <v>3890.9319999999998</v>
      </c>
      <c r="L284">
        <v>4021.7759999999998</v>
      </c>
      <c r="M284">
        <v>4233.8119999999999</v>
      </c>
      <c r="N284">
        <v>4403.0420000000004</v>
      </c>
      <c r="O284">
        <v>3992.5349999999999</v>
      </c>
      <c r="P284">
        <v>3347.297</v>
      </c>
      <c r="Q284">
        <v>2748.8310000000001</v>
      </c>
      <c r="R284">
        <v>2394.5720000000001</v>
      </c>
      <c r="S284">
        <v>2217.498</v>
      </c>
      <c r="T284">
        <v>2310.48</v>
      </c>
      <c r="U284">
        <v>2185.5169999999998</v>
      </c>
      <c r="V284">
        <v>2014.9839999999999</v>
      </c>
      <c r="W284">
        <v>1911.991</v>
      </c>
      <c r="X284">
        <v>1741.0450000000001</v>
      </c>
      <c r="Y284">
        <v>1611.0319999999999</v>
      </c>
      <c r="Z284" s="6">
        <v>57912.192999999992</v>
      </c>
    </row>
    <row r="285" spans="1:26" ht="15" x14ac:dyDescent="0.25">
      <c r="A285" s="17">
        <v>45574</v>
      </c>
      <c r="B285">
        <v>1514.357</v>
      </c>
      <c r="C285">
        <v>1334.816</v>
      </c>
      <c r="D285">
        <v>1242.846</v>
      </c>
      <c r="E285">
        <v>1183.9159999999999</v>
      </c>
      <c r="F285">
        <v>1195.287</v>
      </c>
      <c r="G285">
        <v>1290.2950000000001</v>
      </c>
      <c r="H285">
        <v>1300.76</v>
      </c>
      <c r="I285">
        <v>1778.422</v>
      </c>
      <c r="J285">
        <v>3518.4780000000001</v>
      </c>
      <c r="K285">
        <v>3793.8820000000001</v>
      </c>
      <c r="L285">
        <v>3891.8620000000001</v>
      </c>
      <c r="M285">
        <v>4026.6840000000002</v>
      </c>
      <c r="N285">
        <v>3952.1950000000002</v>
      </c>
      <c r="O285">
        <v>3477.5309999999999</v>
      </c>
      <c r="P285">
        <v>2919.288</v>
      </c>
      <c r="Q285">
        <v>2471.3870000000002</v>
      </c>
      <c r="R285">
        <v>2144.7930000000001</v>
      </c>
      <c r="S285">
        <v>1974.3440000000001</v>
      </c>
      <c r="T285">
        <v>2091.866</v>
      </c>
      <c r="U285">
        <v>1995.7429999999999</v>
      </c>
      <c r="V285">
        <v>1906.44</v>
      </c>
      <c r="W285">
        <v>1802.7159999999999</v>
      </c>
      <c r="X285">
        <v>1719.4970000000001</v>
      </c>
      <c r="Y285">
        <v>1595.028</v>
      </c>
      <c r="Z285" s="6">
        <v>54122.433000000012</v>
      </c>
    </row>
    <row r="286" spans="1:26" ht="15" x14ac:dyDescent="0.25">
      <c r="A286" s="17">
        <v>45575</v>
      </c>
      <c r="B286">
        <v>1472.788</v>
      </c>
      <c r="C286">
        <v>1312.2840000000001</v>
      </c>
      <c r="D286">
        <v>1234.29</v>
      </c>
      <c r="E286">
        <v>1177.075</v>
      </c>
      <c r="F286">
        <v>1223.6379999999999</v>
      </c>
      <c r="G286">
        <v>1288.002</v>
      </c>
      <c r="H286">
        <v>1356.5530000000001</v>
      </c>
      <c r="I286">
        <v>1690.6869999999999</v>
      </c>
      <c r="J286">
        <v>2848.6590000000001</v>
      </c>
      <c r="K286">
        <v>3012.5729999999999</v>
      </c>
      <c r="L286">
        <v>3160.2919999999999</v>
      </c>
      <c r="M286">
        <v>3264.3739999999998</v>
      </c>
      <c r="N286">
        <v>3301.1610000000001</v>
      </c>
      <c r="O286">
        <v>2585.7280000000001</v>
      </c>
      <c r="P286">
        <v>2138.319</v>
      </c>
      <c r="Q286">
        <v>1957.2180000000001</v>
      </c>
      <c r="R286">
        <v>1683.683</v>
      </c>
      <c r="S286">
        <v>1488.931</v>
      </c>
      <c r="T286">
        <v>1675.4970000000001</v>
      </c>
      <c r="U286">
        <v>1683.046</v>
      </c>
      <c r="V286">
        <v>1631.721</v>
      </c>
      <c r="W286">
        <v>1556.7159999999999</v>
      </c>
      <c r="X286">
        <v>1458.952</v>
      </c>
      <c r="Y286">
        <v>1450.365</v>
      </c>
      <c r="Z286" s="6">
        <v>45652.551999999989</v>
      </c>
    </row>
    <row r="287" spans="1:26" ht="15" x14ac:dyDescent="0.25">
      <c r="A287" s="17">
        <v>45576</v>
      </c>
      <c r="B287">
        <v>1436.7203999999999</v>
      </c>
      <c r="C287">
        <v>1285.1327000000001</v>
      </c>
      <c r="D287">
        <v>1139.9837</v>
      </c>
      <c r="E287">
        <v>1124.3873000000001</v>
      </c>
      <c r="F287">
        <v>1220.2974999999999</v>
      </c>
      <c r="G287">
        <v>1259.9799</v>
      </c>
      <c r="H287">
        <v>1165.5287000000001</v>
      </c>
      <c r="I287">
        <v>1092.5155</v>
      </c>
      <c r="J287">
        <v>1201.5624</v>
      </c>
      <c r="K287">
        <v>1228.7318</v>
      </c>
      <c r="L287">
        <v>1237.3710000000001</v>
      </c>
      <c r="M287">
        <v>1302.3378</v>
      </c>
      <c r="N287">
        <v>1332.1992</v>
      </c>
      <c r="O287">
        <v>1410.3077000000001</v>
      </c>
      <c r="P287">
        <v>1433.2209</v>
      </c>
      <c r="Q287">
        <v>1379.2715000000001</v>
      </c>
      <c r="R287">
        <v>1345.646</v>
      </c>
      <c r="S287">
        <v>1293.0763999999999</v>
      </c>
      <c r="T287">
        <v>1460.1661999999999</v>
      </c>
      <c r="U287">
        <v>1403.5153</v>
      </c>
      <c r="V287">
        <v>1318.5954999999999</v>
      </c>
      <c r="W287">
        <v>1276.5842</v>
      </c>
      <c r="X287">
        <v>1279.5761</v>
      </c>
      <c r="Y287">
        <v>1195.4754</v>
      </c>
      <c r="Z287" s="6">
        <v>30822.183099999998</v>
      </c>
    </row>
    <row r="288" spans="1:26" ht="15" x14ac:dyDescent="0.25">
      <c r="A288" s="17">
        <v>45577</v>
      </c>
      <c r="B288">
        <v>1142.4077</v>
      </c>
      <c r="C288">
        <v>1073.8728000000001</v>
      </c>
      <c r="D288">
        <v>1086.3729000000001</v>
      </c>
      <c r="E288">
        <v>1057.4349999999999</v>
      </c>
      <c r="F288">
        <v>1047.8371999999999</v>
      </c>
      <c r="G288">
        <v>1090.5989999999999</v>
      </c>
      <c r="H288">
        <v>962.70330000000001</v>
      </c>
      <c r="I288">
        <v>831.24480000000005</v>
      </c>
      <c r="J288">
        <v>860.79229999999995</v>
      </c>
      <c r="K288">
        <v>917.72590000000002</v>
      </c>
      <c r="L288">
        <v>927.86210000000005</v>
      </c>
      <c r="M288">
        <v>1005.5825</v>
      </c>
      <c r="N288">
        <v>1129.6783</v>
      </c>
      <c r="O288">
        <v>1103.7565999999999</v>
      </c>
      <c r="P288">
        <v>1078.7824000000001</v>
      </c>
      <c r="Q288">
        <v>1079.8807999999999</v>
      </c>
      <c r="R288">
        <v>1050.1469999999999</v>
      </c>
      <c r="S288">
        <v>1082.8588</v>
      </c>
      <c r="T288">
        <v>1349.2849000000001</v>
      </c>
      <c r="U288">
        <v>1415.1527000000001</v>
      </c>
      <c r="V288">
        <v>1423.5808</v>
      </c>
      <c r="W288">
        <v>1443.201</v>
      </c>
      <c r="X288">
        <v>1454.5597</v>
      </c>
      <c r="Y288">
        <v>1420.3769</v>
      </c>
      <c r="Z288" s="6">
        <v>27035.695400000001</v>
      </c>
    </row>
    <row r="289" spans="1:26" ht="15" x14ac:dyDescent="0.25">
      <c r="A289" s="17">
        <v>45578</v>
      </c>
      <c r="B289">
        <v>1309.145</v>
      </c>
      <c r="C289">
        <v>1150.835</v>
      </c>
      <c r="D289">
        <v>1044.624</v>
      </c>
      <c r="E289">
        <v>1063.1389999999999</v>
      </c>
      <c r="F289">
        <v>1114.0440000000001</v>
      </c>
      <c r="G289">
        <v>1180.0940000000001</v>
      </c>
      <c r="H289">
        <v>1148.319</v>
      </c>
      <c r="I289">
        <v>1257.5640000000001</v>
      </c>
      <c r="J289">
        <v>1899.7729999999999</v>
      </c>
      <c r="K289">
        <v>2717.9340000000002</v>
      </c>
      <c r="L289">
        <v>2789.163</v>
      </c>
      <c r="M289">
        <v>2936.3490000000002</v>
      </c>
      <c r="N289">
        <v>2979.5369999999998</v>
      </c>
      <c r="O289">
        <v>2455.7689999999998</v>
      </c>
      <c r="P289">
        <v>2081.5680000000002</v>
      </c>
      <c r="Q289">
        <v>1799.251</v>
      </c>
      <c r="R289">
        <v>1585.8119999999999</v>
      </c>
      <c r="S289">
        <v>1606.34</v>
      </c>
      <c r="T289">
        <v>1868.7339999999999</v>
      </c>
      <c r="U289">
        <v>1866.173</v>
      </c>
      <c r="V289">
        <v>1769.5150000000001</v>
      </c>
      <c r="W289">
        <v>1688.366</v>
      </c>
      <c r="X289">
        <v>1596.62</v>
      </c>
      <c r="Y289">
        <v>1464.0740000000001</v>
      </c>
      <c r="Z289" s="6">
        <v>42372.742000000006</v>
      </c>
    </row>
    <row r="290" spans="1:26" ht="15" x14ac:dyDescent="0.25">
      <c r="A290" s="17">
        <v>45579</v>
      </c>
      <c r="B290">
        <v>1352.1420000000001</v>
      </c>
      <c r="C290">
        <v>1153.366</v>
      </c>
      <c r="D290">
        <v>1095.5940000000001</v>
      </c>
      <c r="E290">
        <v>1116.9659999999999</v>
      </c>
      <c r="F290">
        <v>1137.7180000000001</v>
      </c>
      <c r="G290">
        <v>1152.355</v>
      </c>
      <c r="H290">
        <v>1118.422</v>
      </c>
      <c r="I290">
        <v>1427.807</v>
      </c>
      <c r="J290">
        <v>2462.67</v>
      </c>
      <c r="K290">
        <v>2761.5210000000002</v>
      </c>
      <c r="L290">
        <v>2941.623</v>
      </c>
      <c r="M290">
        <v>3022.9090000000001</v>
      </c>
      <c r="N290">
        <v>3050.4380000000001</v>
      </c>
      <c r="O290">
        <v>2327.4349999999999</v>
      </c>
      <c r="P290">
        <v>1931.5260000000001</v>
      </c>
      <c r="Q290">
        <v>1642.9860000000001</v>
      </c>
      <c r="R290">
        <v>1413.079</v>
      </c>
      <c r="S290">
        <v>1460.0630000000001</v>
      </c>
      <c r="T290">
        <v>1726.923</v>
      </c>
      <c r="U290">
        <v>1686.4760000000001</v>
      </c>
      <c r="V290">
        <v>1611.654</v>
      </c>
      <c r="W290">
        <v>1563.2739999999999</v>
      </c>
      <c r="X290">
        <v>1435.1679999999999</v>
      </c>
      <c r="Y290">
        <v>1382.604</v>
      </c>
      <c r="Z290" s="6">
        <v>41974.719000000012</v>
      </c>
    </row>
    <row r="291" spans="1:26" ht="15" x14ac:dyDescent="0.25">
      <c r="A291" s="17">
        <v>45580</v>
      </c>
      <c r="B291">
        <v>1274.2750000000001</v>
      </c>
      <c r="C291">
        <v>1124.5440000000001</v>
      </c>
      <c r="D291">
        <v>1037.5070000000001</v>
      </c>
      <c r="E291">
        <v>1052.539</v>
      </c>
      <c r="F291">
        <v>1087.5650000000001</v>
      </c>
      <c r="G291">
        <v>1129.3030000000001</v>
      </c>
      <c r="H291">
        <v>1093.4549999999999</v>
      </c>
      <c r="I291">
        <v>1051.028</v>
      </c>
      <c r="J291">
        <v>1277.5119999999999</v>
      </c>
      <c r="K291">
        <v>1416.569</v>
      </c>
      <c r="L291">
        <v>1416.9369999999999</v>
      </c>
      <c r="M291">
        <v>1429.34</v>
      </c>
      <c r="N291">
        <v>1489.3710000000001</v>
      </c>
      <c r="O291">
        <v>1439.2919999999999</v>
      </c>
      <c r="P291">
        <v>1296.806</v>
      </c>
      <c r="Q291">
        <v>1221.9829999999999</v>
      </c>
      <c r="R291">
        <v>1170.098</v>
      </c>
      <c r="S291">
        <v>1210.48</v>
      </c>
      <c r="T291">
        <v>1504.307</v>
      </c>
      <c r="U291">
        <v>1543.059</v>
      </c>
      <c r="V291">
        <v>1523.028</v>
      </c>
      <c r="W291">
        <v>1466.4110000000001</v>
      </c>
      <c r="X291">
        <v>1422.337</v>
      </c>
      <c r="Y291">
        <v>1358.9549999999999</v>
      </c>
      <c r="Z291" s="6">
        <v>31036.701000000001</v>
      </c>
    </row>
    <row r="292" spans="1:26" ht="15" x14ac:dyDescent="0.25">
      <c r="A292" s="17">
        <v>45581</v>
      </c>
      <c r="B292">
        <v>1260.2324000000001</v>
      </c>
      <c r="C292">
        <v>1133.2717</v>
      </c>
      <c r="D292">
        <v>1075.4887000000001</v>
      </c>
      <c r="E292">
        <v>1079.5143</v>
      </c>
      <c r="F292">
        <v>1117.8675000000001</v>
      </c>
      <c r="G292">
        <v>1181.2789</v>
      </c>
      <c r="H292">
        <v>1087.8236999999999</v>
      </c>
      <c r="I292">
        <v>972.88049999999998</v>
      </c>
      <c r="J292">
        <v>1087.6184000000001</v>
      </c>
      <c r="K292">
        <v>1154.1007999999999</v>
      </c>
      <c r="L292">
        <v>1146.713</v>
      </c>
      <c r="M292">
        <v>1240.1548</v>
      </c>
      <c r="N292">
        <v>1246.1982</v>
      </c>
      <c r="O292">
        <v>1270.2997</v>
      </c>
      <c r="P292">
        <v>1159.5998999999999</v>
      </c>
      <c r="Q292">
        <v>1184.5825</v>
      </c>
      <c r="R292">
        <v>1224.538</v>
      </c>
      <c r="S292">
        <v>1222.1923999999999</v>
      </c>
      <c r="T292">
        <v>1285.1482000000001</v>
      </c>
      <c r="U292">
        <v>1218.6463000000001</v>
      </c>
      <c r="V292">
        <v>1186.2625</v>
      </c>
      <c r="W292">
        <v>1151.7231999999999</v>
      </c>
      <c r="X292">
        <v>1142.4920999999999</v>
      </c>
      <c r="Y292">
        <v>1182.9114</v>
      </c>
      <c r="Z292" s="6">
        <v>28011.539100000002</v>
      </c>
    </row>
    <row r="293" spans="1:26" ht="15" x14ac:dyDescent="0.25">
      <c r="A293" s="17">
        <v>45582</v>
      </c>
      <c r="B293">
        <v>1108.4286999999999</v>
      </c>
      <c r="C293">
        <v>1015.7248</v>
      </c>
      <c r="D293">
        <v>997.42089999999996</v>
      </c>
      <c r="E293">
        <v>1018.854</v>
      </c>
      <c r="F293">
        <v>993.95820000000003</v>
      </c>
      <c r="G293">
        <v>991.60699999999997</v>
      </c>
      <c r="H293">
        <v>900.54129999999998</v>
      </c>
      <c r="I293">
        <v>817.91079999999999</v>
      </c>
      <c r="J293">
        <v>826.83929999999998</v>
      </c>
      <c r="K293">
        <v>844.82989999999995</v>
      </c>
      <c r="L293">
        <v>884.03110000000004</v>
      </c>
      <c r="M293">
        <v>946.25549999999998</v>
      </c>
      <c r="N293">
        <v>989.17830000000004</v>
      </c>
      <c r="O293">
        <v>964.13160000000005</v>
      </c>
      <c r="P293">
        <v>958.60640000000001</v>
      </c>
      <c r="Q293">
        <v>947.75879999999995</v>
      </c>
      <c r="R293">
        <v>934.66099999999994</v>
      </c>
      <c r="S293">
        <v>966.43079999999998</v>
      </c>
      <c r="T293">
        <v>1237.2938999999999</v>
      </c>
      <c r="U293">
        <v>1309.8977</v>
      </c>
      <c r="V293">
        <v>1311.7778000000001</v>
      </c>
      <c r="W293">
        <v>1377.2940000000001</v>
      </c>
      <c r="X293">
        <v>1388.0657000000001</v>
      </c>
      <c r="Y293">
        <v>1333.9049</v>
      </c>
      <c r="Z293" s="6">
        <v>25065.402400000003</v>
      </c>
    </row>
    <row r="294" spans="1:26" ht="15" x14ac:dyDescent="0.25">
      <c r="A294" s="17">
        <v>45583</v>
      </c>
      <c r="B294">
        <v>1207.6314</v>
      </c>
      <c r="C294">
        <v>1108.2967000000001</v>
      </c>
      <c r="D294">
        <v>1063.4766999999999</v>
      </c>
      <c r="E294">
        <v>1035.7823000000001</v>
      </c>
      <c r="F294">
        <v>1055.4535000000001</v>
      </c>
      <c r="G294">
        <v>1138.4349</v>
      </c>
      <c r="H294">
        <v>1107.7487000000001</v>
      </c>
      <c r="I294">
        <v>967.21050000000002</v>
      </c>
      <c r="J294">
        <v>1118.1584</v>
      </c>
      <c r="K294">
        <v>1160.4218000000001</v>
      </c>
      <c r="L294">
        <v>1187.6179999999999</v>
      </c>
      <c r="M294">
        <v>1142.6987999999999</v>
      </c>
      <c r="N294">
        <v>1167.4982</v>
      </c>
      <c r="O294">
        <v>1201.7666999999999</v>
      </c>
      <c r="P294">
        <v>1189.7849000000001</v>
      </c>
      <c r="Q294">
        <v>1161.8275000000001</v>
      </c>
      <c r="R294">
        <v>1123.3720000000001</v>
      </c>
      <c r="S294">
        <v>1165.1284000000001</v>
      </c>
      <c r="T294">
        <v>1298.6641999999999</v>
      </c>
      <c r="U294">
        <v>1202.4733000000001</v>
      </c>
      <c r="V294">
        <v>1110.5215000000001</v>
      </c>
      <c r="W294">
        <v>1089.4802</v>
      </c>
      <c r="X294">
        <v>1111.0990999999999</v>
      </c>
      <c r="Y294">
        <v>1074.8714</v>
      </c>
      <c r="Z294" s="6">
        <v>27189.419100000003</v>
      </c>
    </row>
    <row r="295" spans="1:26" ht="15" x14ac:dyDescent="0.25">
      <c r="A295" s="17">
        <v>45584</v>
      </c>
      <c r="B295">
        <v>1018.6347</v>
      </c>
      <c r="C295">
        <v>1010.6308</v>
      </c>
      <c r="D295">
        <v>1001.9029</v>
      </c>
      <c r="E295">
        <v>978.96299999999997</v>
      </c>
      <c r="F295">
        <v>935.14120000000003</v>
      </c>
      <c r="G295">
        <v>961.74599999999998</v>
      </c>
      <c r="H295">
        <v>873.94529999999997</v>
      </c>
      <c r="I295">
        <v>689.48979999999995</v>
      </c>
      <c r="J295">
        <v>703.49329999999998</v>
      </c>
      <c r="K295">
        <v>719.88589999999999</v>
      </c>
      <c r="L295">
        <v>735.47109999999998</v>
      </c>
      <c r="M295">
        <v>831.51149999999996</v>
      </c>
      <c r="N295">
        <v>893.32129999999995</v>
      </c>
      <c r="O295">
        <v>854.43060000000003</v>
      </c>
      <c r="P295">
        <v>836.05539999999996</v>
      </c>
      <c r="Q295">
        <v>846.4008</v>
      </c>
      <c r="R295">
        <v>821.98199999999997</v>
      </c>
      <c r="S295">
        <v>885.69680000000005</v>
      </c>
      <c r="T295">
        <v>1131.4319</v>
      </c>
      <c r="U295">
        <v>1235.8197</v>
      </c>
      <c r="V295">
        <v>1252.5128</v>
      </c>
      <c r="W295">
        <v>1252.502</v>
      </c>
      <c r="X295">
        <v>1283.8706999999999</v>
      </c>
      <c r="Y295">
        <v>1277.8379</v>
      </c>
      <c r="Z295" s="6">
        <v>23032.6774</v>
      </c>
    </row>
    <row r="296" spans="1:26" ht="15" x14ac:dyDescent="0.25">
      <c r="A296" s="17">
        <v>45585</v>
      </c>
      <c r="B296">
        <v>1186.8920000000001</v>
      </c>
      <c r="C296">
        <v>1024.9290000000001</v>
      </c>
      <c r="D296">
        <v>991.63099999999997</v>
      </c>
      <c r="E296">
        <v>1031.3800000000001</v>
      </c>
      <c r="F296">
        <v>1030.5609999999999</v>
      </c>
      <c r="G296">
        <v>1090.4190000000001</v>
      </c>
      <c r="H296">
        <v>1038.4159999999999</v>
      </c>
      <c r="I296">
        <v>890.23099999999999</v>
      </c>
      <c r="J296">
        <v>1023.568</v>
      </c>
      <c r="K296">
        <v>1103.729</v>
      </c>
      <c r="L296">
        <v>1074.4970000000001</v>
      </c>
      <c r="M296">
        <v>1050.69</v>
      </c>
      <c r="N296">
        <v>1122.2670000000001</v>
      </c>
      <c r="O296">
        <v>1177.194</v>
      </c>
      <c r="P296">
        <v>1104.2819999999999</v>
      </c>
      <c r="Q296">
        <v>1001.4930000000001</v>
      </c>
      <c r="R296">
        <v>972.36099999999999</v>
      </c>
      <c r="S296">
        <v>1053.923</v>
      </c>
      <c r="T296">
        <v>1417.56</v>
      </c>
      <c r="U296">
        <v>1407.287</v>
      </c>
      <c r="V296">
        <v>1342.5889999999999</v>
      </c>
      <c r="W296">
        <v>1331.752</v>
      </c>
      <c r="X296">
        <v>1309.874</v>
      </c>
      <c r="Y296">
        <v>1228.2449999999999</v>
      </c>
      <c r="Z296" s="6">
        <v>27005.769999999997</v>
      </c>
    </row>
    <row r="297" spans="1:26" ht="15" x14ac:dyDescent="0.25">
      <c r="A297" s="17">
        <v>45586</v>
      </c>
      <c r="B297">
        <v>1125.086</v>
      </c>
      <c r="C297">
        <v>1038.8420000000001</v>
      </c>
      <c r="D297">
        <v>958.36300000000006</v>
      </c>
      <c r="E297">
        <v>951.27700000000004</v>
      </c>
      <c r="F297">
        <v>998.21100000000001</v>
      </c>
      <c r="G297">
        <v>1056.106</v>
      </c>
      <c r="H297">
        <v>998.74599999999998</v>
      </c>
      <c r="I297">
        <v>863.25699999999995</v>
      </c>
      <c r="J297">
        <v>1001.135</v>
      </c>
      <c r="K297">
        <v>1093.8440000000001</v>
      </c>
      <c r="L297">
        <v>1069.2909999999999</v>
      </c>
      <c r="M297">
        <v>1016.45</v>
      </c>
      <c r="N297">
        <v>1081.4190000000001</v>
      </c>
      <c r="O297">
        <v>1057.9860000000001</v>
      </c>
      <c r="P297">
        <v>1014.484</v>
      </c>
      <c r="Q297">
        <v>956.18600000000004</v>
      </c>
      <c r="R297">
        <v>918.05200000000002</v>
      </c>
      <c r="S297">
        <v>995.09500000000003</v>
      </c>
      <c r="T297">
        <v>1289.2919999999999</v>
      </c>
      <c r="U297">
        <v>1256.4670000000001</v>
      </c>
      <c r="V297">
        <v>1220.52</v>
      </c>
      <c r="W297">
        <v>1185.1780000000001</v>
      </c>
      <c r="X297">
        <v>1144.0619999999999</v>
      </c>
      <c r="Y297">
        <v>1138.3420000000001</v>
      </c>
      <c r="Z297" s="6">
        <v>25427.691000000003</v>
      </c>
    </row>
    <row r="298" spans="1:26" ht="15" x14ac:dyDescent="0.25">
      <c r="A298" s="17">
        <v>45587</v>
      </c>
      <c r="B298">
        <v>1063.568</v>
      </c>
      <c r="C298">
        <v>977.58699999999999</v>
      </c>
      <c r="D298">
        <v>962.38099999999997</v>
      </c>
      <c r="E298">
        <v>929.39</v>
      </c>
      <c r="F298">
        <v>964.63800000000003</v>
      </c>
      <c r="G298">
        <v>1030.4739999999999</v>
      </c>
      <c r="H298">
        <v>978.00400000000002</v>
      </c>
      <c r="I298">
        <v>807.32100000000003</v>
      </c>
      <c r="J298">
        <v>931.34699999999998</v>
      </c>
      <c r="K298">
        <v>1033.212</v>
      </c>
      <c r="L298">
        <v>976.58500000000004</v>
      </c>
      <c r="M298">
        <v>950.73099999999999</v>
      </c>
      <c r="N298">
        <v>1023.441</v>
      </c>
      <c r="O298">
        <v>985.68600000000004</v>
      </c>
      <c r="P298">
        <v>960.226</v>
      </c>
      <c r="Q298">
        <v>896.15899999999999</v>
      </c>
      <c r="R298">
        <v>894.63</v>
      </c>
      <c r="S298">
        <v>933.77700000000004</v>
      </c>
      <c r="T298">
        <v>1260.038</v>
      </c>
      <c r="U298">
        <v>1252.1220000000001</v>
      </c>
      <c r="V298">
        <v>1241.0609999999999</v>
      </c>
      <c r="W298">
        <v>1210.923</v>
      </c>
      <c r="X298">
        <v>1215.575</v>
      </c>
      <c r="Y298">
        <v>1199.125</v>
      </c>
      <c r="Z298" s="6">
        <v>24678.001</v>
      </c>
    </row>
    <row r="299" spans="1:26" ht="15" x14ac:dyDescent="0.25">
      <c r="A299" s="17">
        <v>45588</v>
      </c>
      <c r="B299">
        <v>1170.8543999999999</v>
      </c>
      <c r="C299">
        <v>1118.7387000000001</v>
      </c>
      <c r="D299">
        <v>1031.9057</v>
      </c>
      <c r="E299">
        <v>1039.5872999999999</v>
      </c>
      <c r="F299">
        <v>1173.5654999999999</v>
      </c>
      <c r="G299">
        <v>1261.9549</v>
      </c>
      <c r="H299">
        <v>1170.6557</v>
      </c>
      <c r="I299">
        <v>982.08749999999998</v>
      </c>
      <c r="J299">
        <v>1014.9634</v>
      </c>
      <c r="K299">
        <v>1006.2498000000001</v>
      </c>
      <c r="L299">
        <v>1010.0309999999999</v>
      </c>
      <c r="M299">
        <v>1023.3028</v>
      </c>
      <c r="N299">
        <v>1062.1282000000001</v>
      </c>
      <c r="O299">
        <v>1090.0397</v>
      </c>
      <c r="P299">
        <v>1101.4719</v>
      </c>
      <c r="Q299">
        <v>1144.0825</v>
      </c>
      <c r="R299">
        <v>1156.662</v>
      </c>
      <c r="S299">
        <v>1146.9444000000001</v>
      </c>
      <c r="T299">
        <v>1244.0482</v>
      </c>
      <c r="U299">
        <v>1198.2683</v>
      </c>
      <c r="V299">
        <v>1164.4005</v>
      </c>
      <c r="W299">
        <v>1136.1872000000001</v>
      </c>
      <c r="X299">
        <v>1063.4340999999999</v>
      </c>
      <c r="Y299">
        <v>1115.2783999999999</v>
      </c>
      <c r="Z299" s="6">
        <v>26626.842099999998</v>
      </c>
    </row>
    <row r="300" spans="1:26" ht="15" x14ac:dyDescent="0.25">
      <c r="A300" s="17">
        <v>45589</v>
      </c>
      <c r="B300">
        <v>1100.3036999999999</v>
      </c>
      <c r="C300">
        <v>1040.0948000000001</v>
      </c>
      <c r="D300">
        <v>997.72490000000005</v>
      </c>
      <c r="E300">
        <v>961.38800000000003</v>
      </c>
      <c r="F300">
        <v>946.45219999999995</v>
      </c>
      <c r="G300">
        <v>997.76300000000003</v>
      </c>
      <c r="H300">
        <v>933.48230000000001</v>
      </c>
      <c r="I300">
        <v>718.27779999999996</v>
      </c>
      <c r="J300">
        <v>752.28430000000003</v>
      </c>
      <c r="K300">
        <v>805.41189999999995</v>
      </c>
      <c r="L300">
        <v>846.43110000000001</v>
      </c>
      <c r="M300">
        <v>898.31150000000002</v>
      </c>
      <c r="N300">
        <v>993.83730000000003</v>
      </c>
      <c r="O300">
        <v>987.79560000000004</v>
      </c>
      <c r="P300">
        <v>961.34540000000004</v>
      </c>
      <c r="Q300">
        <v>937.24980000000005</v>
      </c>
      <c r="R300">
        <v>884.92499999999995</v>
      </c>
      <c r="S300">
        <v>916.83879999999999</v>
      </c>
      <c r="T300">
        <v>1140.0528999999999</v>
      </c>
      <c r="U300">
        <v>1227.3677</v>
      </c>
      <c r="V300">
        <v>1274.6068</v>
      </c>
      <c r="W300">
        <v>1279.566</v>
      </c>
      <c r="X300">
        <v>1257.5797</v>
      </c>
      <c r="Y300">
        <v>1226.0518999999999</v>
      </c>
      <c r="Z300" s="6">
        <v>24085.14239999999</v>
      </c>
    </row>
    <row r="301" spans="1:26" ht="15" x14ac:dyDescent="0.25">
      <c r="A301" s="17">
        <v>45590</v>
      </c>
      <c r="B301">
        <v>1141.9323999999999</v>
      </c>
      <c r="C301">
        <v>1073.2846999999999</v>
      </c>
      <c r="D301">
        <v>1025.0916999999999</v>
      </c>
      <c r="E301">
        <v>1013.7343</v>
      </c>
      <c r="F301">
        <v>1011.5715</v>
      </c>
      <c r="G301">
        <v>1041.3179</v>
      </c>
      <c r="H301">
        <v>1012.9117</v>
      </c>
      <c r="I301">
        <v>882.23350000000005</v>
      </c>
      <c r="J301">
        <v>952.13940000000002</v>
      </c>
      <c r="K301">
        <v>1020.4548</v>
      </c>
      <c r="L301">
        <v>1047.374</v>
      </c>
      <c r="M301">
        <v>1060.7267999999999</v>
      </c>
      <c r="N301">
        <v>1067.5922</v>
      </c>
      <c r="O301">
        <v>1095.5887</v>
      </c>
      <c r="P301">
        <v>1067.5959</v>
      </c>
      <c r="Q301">
        <v>1089.1755000000001</v>
      </c>
      <c r="R301">
        <v>1082.2159999999999</v>
      </c>
      <c r="S301">
        <v>1030.8904</v>
      </c>
      <c r="T301">
        <v>1162.1422</v>
      </c>
      <c r="U301">
        <v>1108.3493000000001</v>
      </c>
      <c r="V301">
        <v>1031.1505</v>
      </c>
      <c r="W301">
        <v>1023.3692</v>
      </c>
      <c r="X301">
        <v>1053.5241000000001</v>
      </c>
      <c r="Y301">
        <v>1007.4124</v>
      </c>
      <c r="Z301" s="6">
        <v>25101.779100000003</v>
      </c>
    </row>
    <row r="302" spans="1:26" ht="15" x14ac:dyDescent="0.25">
      <c r="A302" s="17">
        <v>45591</v>
      </c>
      <c r="B302">
        <v>956.98469999999998</v>
      </c>
      <c r="C302">
        <v>931.55280000000005</v>
      </c>
      <c r="D302">
        <v>935.09389999999996</v>
      </c>
      <c r="E302">
        <v>943.67600000000004</v>
      </c>
      <c r="F302">
        <v>929.37019999999995</v>
      </c>
      <c r="G302">
        <v>933.61800000000005</v>
      </c>
      <c r="H302">
        <v>837.82629999999995</v>
      </c>
      <c r="I302">
        <v>638.99279999999999</v>
      </c>
      <c r="J302">
        <v>639.65430000000003</v>
      </c>
      <c r="K302">
        <v>645.91489999999999</v>
      </c>
      <c r="L302">
        <v>663.91610000000003</v>
      </c>
      <c r="M302">
        <v>733.8125</v>
      </c>
      <c r="N302">
        <v>814.35130000000004</v>
      </c>
      <c r="O302">
        <v>795.27560000000005</v>
      </c>
      <c r="P302">
        <v>755.31039999999996</v>
      </c>
      <c r="Q302">
        <v>792.75379999999996</v>
      </c>
      <c r="R302">
        <v>834.25400000000002</v>
      </c>
      <c r="S302">
        <v>902.83579999999995</v>
      </c>
      <c r="T302">
        <v>1140.8459</v>
      </c>
      <c r="U302">
        <v>1243.9917</v>
      </c>
      <c r="V302">
        <v>1225.3858</v>
      </c>
      <c r="W302">
        <v>1219.0530000000001</v>
      </c>
      <c r="X302">
        <v>1228.5777</v>
      </c>
      <c r="Y302">
        <v>1169.6349</v>
      </c>
      <c r="Z302" s="6">
        <v>21912.682400000005</v>
      </c>
    </row>
    <row r="303" spans="1:26" ht="15" x14ac:dyDescent="0.25">
      <c r="A303" s="17">
        <v>45592</v>
      </c>
      <c r="B303">
        <v>758.899</v>
      </c>
      <c r="C303">
        <v>1301.9659999999999</v>
      </c>
      <c r="D303">
        <v>600.97299999999996</v>
      </c>
      <c r="E303">
        <v>583.59100000000001</v>
      </c>
      <c r="F303">
        <v>653.43899999999996</v>
      </c>
      <c r="G303">
        <v>684.46900000000005</v>
      </c>
      <c r="H303">
        <v>759.49</v>
      </c>
      <c r="I303">
        <v>1169.991</v>
      </c>
      <c r="J303">
        <v>2042.3820000000001</v>
      </c>
      <c r="K303">
        <v>2349.5149999999999</v>
      </c>
      <c r="L303">
        <v>2606.3420000000001</v>
      </c>
      <c r="M303">
        <v>2831.3310000000001</v>
      </c>
      <c r="N303">
        <v>3038.9360000000001</v>
      </c>
      <c r="O303">
        <v>2956.62</v>
      </c>
      <c r="P303">
        <v>2378.4389999999999</v>
      </c>
      <c r="Q303">
        <v>1823.3589999999999</v>
      </c>
      <c r="R303">
        <v>1504.365</v>
      </c>
      <c r="S303">
        <v>1453.645</v>
      </c>
      <c r="T303">
        <v>1344.9960000000001</v>
      </c>
      <c r="U303">
        <v>1251.5840000000001</v>
      </c>
      <c r="V303">
        <v>1188.8399999999999</v>
      </c>
      <c r="W303">
        <v>1133.3009999999999</v>
      </c>
      <c r="X303">
        <v>1039.0630000000001</v>
      </c>
      <c r="Y303">
        <v>962.02099999999996</v>
      </c>
      <c r="Z303" s="6">
        <v>36417.557000000001</v>
      </c>
    </row>
    <row r="304" spans="1:26" ht="15" x14ac:dyDescent="0.25">
      <c r="A304" s="17">
        <v>45593</v>
      </c>
      <c r="B304">
        <v>1248.5809999999999</v>
      </c>
      <c r="C304">
        <v>1138.3499999999999</v>
      </c>
      <c r="D304">
        <v>1058.0329999999999</v>
      </c>
      <c r="E304">
        <v>1068.2809999999999</v>
      </c>
      <c r="F304">
        <v>1125.287</v>
      </c>
      <c r="G304">
        <v>1070.4570000000001</v>
      </c>
      <c r="H304">
        <v>956.50699999999995</v>
      </c>
      <c r="I304">
        <v>1330.0830000000001</v>
      </c>
      <c r="J304">
        <v>2425.875</v>
      </c>
      <c r="K304">
        <v>2650.346</v>
      </c>
      <c r="L304">
        <v>2977.895</v>
      </c>
      <c r="M304">
        <v>3145.819</v>
      </c>
      <c r="N304">
        <v>3242.248</v>
      </c>
      <c r="O304">
        <v>2990.8589999999999</v>
      </c>
      <c r="P304">
        <v>2441.3850000000002</v>
      </c>
      <c r="Q304">
        <v>1994.3579999999999</v>
      </c>
      <c r="R304">
        <v>1792.213</v>
      </c>
      <c r="S304">
        <v>1910.2370000000001</v>
      </c>
      <c r="T304">
        <v>1820.96</v>
      </c>
      <c r="U304">
        <v>1700.1469999999999</v>
      </c>
      <c r="V304">
        <v>1668.3579999999999</v>
      </c>
      <c r="W304">
        <v>1616.4760000000001</v>
      </c>
      <c r="X304">
        <v>1462.3810000000001</v>
      </c>
      <c r="Y304">
        <v>1345.231</v>
      </c>
      <c r="Z304" s="6">
        <v>44180.366999999998</v>
      </c>
    </row>
    <row r="305" spans="1:26" ht="15" x14ac:dyDescent="0.25">
      <c r="A305" s="17">
        <v>45594</v>
      </c>
      <c r="B305">
        <v>1270.8920000000001</v>
      </c>
      <c r="C305">
        <v>1151.8820000000001</v>
      </c>
      <c r="D305">
        <v>1065.653</v>
      </c>
      <c r="E305">
        <v>1047.925</v>
      </c>
      <c r="F305">
        <v>1092.547</v>
      </c>
      <c r="G305">
        <v>1055.9000000000001</v>
      </c>
      <c r="H305">
        <v>963.07100000000003</v>
      </c>
      <c r="I305">
        <v>1386.7170000000001</v>
      </c>
      <c r="J305">
        <v>2421.2339999999999</v>
      </c>
      <c r="K305">
        <v>2636.0329999999999</v>
      </c>
      <c r="L305">
        <v>2746.6550000000002</v>
      </c>
      <c r="M305">
        <v>3018.7759999999998</v>
      </c>
      <c r="N305">
        <v>3084.5230000000001</v>
      </c>
      <c r="O305">
        <v>2839.547</v>
      </c>
      <c r="P305">
        <v>2388.5970000000002</v>
      </c>
      <c r="Q305">
        <v>1987.819</v>
      </c>
      <c r="R305">
        <v>1740.1120000000001</v>
      </c>
      <c r="S305">
        <v>1931.413</v>
      </c>
      <c r="T305">
        <v>1844.528</v>
      </c>
      <c r="U305">
        <v>1772.894</v>
      </c>
      <c r="V305">
        <v>1611.748</v>
      </c>
      <c r="W305">
        <v>1570.354</v>
      </c>
      <c r="X305">
        <v>1477.8409999999999</v>
      </c>
      <c r="Y305">
        <v>1337.2180000000001</v>
      </c>
      <c r="Z305" s="6">
        <v>43443.879000000001</v>
      </c>
    </row>
    <row r="306" spans="1:26" ht="15" x14ac:dyDescent="0.25">
      <c r="A306" s="17">
        <v>45595</v>
      </c>
      <c r="B306">
        <v>1317.252</v>
      </c>
      <c r="C306">
        <v>1147.5419999999999</v>
      </c>
      <c r="D306">
        <v>1057.701</v>
      </c>
      <c r="E306">
        <v>1063.319</v>
      </c>
      <c r="F306">
        <v>1129.577</v>
      </c>
      <c r="G306">
        <v>1103.2570000000001</v>
      </c>
      <c r="H306">
        <v>978.44899999999996</v>
      </c>
      <c r="I306">
        <v>1448.9839999999999</v>
      </c>
      <c r="J306">
        <v>2464.9929999999999</v>
      </c>
      <c r="K306">
        <v>2659.4989999999998</v>
      </c>
      <c r="L306">
        <v>2752.7939999999999</v>
      </c>
      <c r="M306">
        <v>2951.491</v>
      </c>
      <c r="N306">
        <v>3020.0390000000002</v>
      </c>
      <c r="O306">
        <v>2742.2910000000002</v>
      </c>
      <c r="P306">
        <v>2356.8429999999998</v>
      </c>
      <c r="Q306">
        <v>2014.9649999999999</v>
      </c>
      <c r="R306">
        <v>1809.742</v>
      </c>
      <c r="S306">
        <v>1943.5920000000001</v>
      </c>
      <c r="T306">
        <v>1860.808</v>
      </c>
      <c r="U306">
        <v>1732.4</v>
      </c>
      <c r="V306">
        <v>1680.5260000000001</v>
      </c>
      <c r="W306">
        <v>1601.0060000000001</v>
      </c>
      <c r="X306">
        <v>1536.634</v>
      </c>
      <c r="Y306">
        <v>1409.4780000000001</v>
      </c>
      <c r="Z306" s="6">
        <v>43783.182000000001</v>
      </c>
    </row>
    <row r="307" spans="1:26" ht="15" x14ac:dyDescent="0.25">
      <c r="A307" s="17">
        <v>45596</v>
      </c>
      <c r="B307">
        <v>1279.0840000000001</v>
      </c>
      <c r="C307">
        <v>1197.8789999999999</v>
      </c>
      <c r="D307">
        <v>1148.9390000000001</v>
      </c>
      <c r="E307">
        <v>1092.028</v>
      </c>
      <c r="F307">
        <v>1157.886</v>
      </c>
      <c r="G307">
        <v>1105.635</v>
      </c>
      <c r="H307">
        <v>995.74400000000003</v>
      </c>
      <c r="I307">
        <v>1400.9449999999999</v>
      </c>
      <c r="J307">
        <v>2353.8319999999999</v>
      </c>
      <c r="K307">
        <v>2545.9470000000001</v>
      </c>
      <c r="L307">
        <v>2660.3180000000002</v>
      </c>
      <c r="M307">
        <v>2873.4609999999998</v>
      </c>
      <c r="N307">
        <v>2861.2280000000001</v>
      </c>
      <c r="O307">
        <v>2629.402</v>
      </c>
      <c r="P307">
        <v>2282.835</v>
      </c>
      <c r="Q307">
        <v>1919.97</v>
      </c>
      <c r="R307">
        <v>1724.3910000000001</v>
      </c>
      <c r="S307">
        <v>1786.942</v>
      </c>
      <c r="T307">
        <v>1679.3630000000001</v>
      </c>
      <c r="U307">
        <v>1639.396</v>
      </c>
      <c r="V307">
        <v>1531.943</v>
      </c>
      <c r="W307">
        <v>1485.413</v>
      </c>
      <c r="X307">
        <v>1474.06</v>
      </c>
      <c r="Y307">
        <v>1372.665</v>
      </c>
      <c r="Z307" s="6">
        <v>42199.305999999997</v>
      </c>
    </row>
    <row r="308" spans="1:26" ht="15" x14ac:dyDescent="0.25">
      <c r="A308" s="17">
        <v>45597</v>
      </c>
      <c r="B308">
        <v>1289.8204000000001</v>
      </c>
      <c r="C308">
        <v>1208.0877</v>
      </c>
      <c r="D308">
        <v>1144.9866999999999</v>
      </c>
      <c r="E308">
        <v>1103.6663000000001</v>
      </c>
      <c r="F308">
        <v>1201.6985</v>
      </c>
      <c r="G308">
        <v>1159.0279</v>
      </c>
      <c r="H308">
        <v>995.44569999999999</v>
      </c>
      <c r="I308">
        <v>1388.1804999999999</v>
      </c>
      <c r="J308">
        <v>2282.8874000000001</v>
      </c>
      <c r="K308">
        <v>2399.7577999999999</v>
      </c>
      <c r="L308">
        <v>2437.4549999999999</v>
      </c>
      <c r="M308">
        <v>2288.7678000000001</v>
      </c>
      <c r="N308">
        <v>1491.9952000000001</v>
      </c>
      <c r="O308">
        <v>1486.2607</v>
      </c>
      <c r="P308">
        <v>1336.1439</v>
      </c>
      <c r="Q308">
        <v>1312.1495</v>
      </c>
      <c r="R308">
        <v>1264.268</v>
      </c>
      <c r="S308">
        <v>1426.8974000000001</v>
      </c>
      <c r="T308">
        <v>1373.9852000000001</v>
      </c>
      <c r="U308">
        <v>1351.3533</v>
      </c>
      <c r="V308">
        <v>1279.9575</v>
      </c>
      <c r="W308">
        <v>1296.3722</v>
      </c>
      <c r="X308">
        <v>1318.9021</v>
      </c>
      <c r="Y308">
        <v>1236.7354</v>
      </c>
      <c r="Z308" s="6">
        <v>35074.802100000001</v>
      </c>
    </row>
    <row r="309" spans="1:26" ht="15" x14ac:dyDescent="0.25">
      <c r="A309" s="17">
        <v>45598</v>
      </c>
      <c r="B309">
        <v>1174.8257000000001</v>
      </c>
      <c r="C309">
        <v>1125.9118000000001</v>
      </c>
      <c r="D309">
        <v>1107.1809000000001</v>
      </c>
      <c r="E309">
        <v>1083.5340000000001</v>
      </c>
      <c r="F309">
        <v>1067.9572000000001</v>
      </c>
      <c r="G309">
        <v>999.62599999999998</v>
      </c>
      <c r="H309">
        <v>800.89329999999995</v>
      </c>
      <c r="I309">
        <v>829.0498</v>
      </c>
      <c r="J309">
        <v>837.02430000000004</v>
      </c>
      <c r="K309">
        <v>877.86990000000003</v>
      </c>
      <c r="L309">
        <v>906.45809999999994</v>
      </c>
      <c r="M309">
        <v>999.56550000000004</v>
      </c>
      <c r="N309">
        <v>1052.6023</v>
      </c>
      <c r="O309">
        <v>1005.2796</v>
      </c>
      <c r="P309">
        <v>965.09640000000002</v>
      </c>
      <c r="Q309">
        <v>956.99379999999996</v>
      </c>
      <c r="R309">
        <v>1078.75</v>
      </c>
      <c r="S309">
        <v>1354.9328</v>
      </c>
      <c r="T309">
        <v>1477.4268999999999</v>
      </c>
      <c r="U309">
        <v>1467.3097</v>
      </c>
      <c r="V309">
        <v>1442.1948</v>
      </c>
      <c r="W309">
        <v>1452.279</v>
      </c>
      <c r="X309">
        <v>1404.4827</v>
      </c>
      <c r="Y309">
        <v>1350.5799</v>
      </c>
      <c r="Z309" s="6">
        <v>26817.824400000001</v>
      </c>
    </row>
    <row r="310" spans="1:26" ht="15" x14ac:dyDescent="0.25">
      <c r="A310" s="17">
        <v>45599</v>
      </c>
      <c r="B310">
        <v>1227.3340000000001</v>
      </c>
      <c r="C310">
        <v>1106.9480000000001</v>
      </c>
      <c r="D310">
        <v>1062.759</v>
      </c>
      <c r="E310">
        <v>1036.9849999999999</v>
      </c>
      <c r="F310">
        <v>1111.164</v>
      </c>
      <c r="G310">
        <v>1099.8150000000001</v>
      </c>
      <c r="H310">
        <v>950.51</v>
      </c>
      <c r="I310">
        <v>1468.3340000000001</v>
      </c>
      <c r="J310">
        <v>2584.9430000000002</v>
      </c>
      <c r="K310">
        <v>2731.922</v>
      </c>
      <c r="L310">
        <v>2829.6779999999999</v>
      </c>
      <c r="M310">
        <v>2966.3980000000001</v>
      </c>
      <c r="N310">
        <v>3079.9169999999999</v>
      </c>
      <c r="O310">
        <v>2910.6590000000001</v>
      </c>
      <c r="P310">
        <v>2507.3240000000001</v>
      </c>
      <c r="Q310">
        <v>2047.0319999999999</v>
      </c>
      <c r="R310">
        <v>1844.835</v>
      </c>
      <c r="S310">
        <v>2000.9490000000001</v>
      </c>
      <c r="T310">
        <v>1868.9169999999999</v>
      </c>
      <c r="U310">
        <v>1835.1089999999999</v>
      </c>
      <c r="V310">
        <v>1710.838</v>
      </c>
      <c r="W310">
        <v>1619.049</v>
      </c>
      <c r="X310">
        <v>1491.941</v>
      </c>
      <c r="Y310">
        <v>1334.1949999999999</v>
      </c>
      <c r="Z310" s="6">
        <v>44427.555</v>
      </c>
    </row>
    <row r="311" spans="1:26" ht="15" x14ac:dyDescent="0.25">
      <c r="A311" s="17">
        <v>45600</v>
      </c>
      <c r="B311">
        <v>1230.088</v>
      </c>
      <c r="C311">
        <v>1108.8889999999999</v>
      </c>
      <c r="D311">
        <v>1044.915</v>
      </c>
      <c r="E311">
        <v>1051.625</v>
      </c>
      <c r="F311">
        <v>1097.624</v>
      </c>
      <c r="G311">
        <v>1118.354</v>
      </c>
      <c r="H311">
        <v>1005.644</v>
      </c>
      <c r="I311">
        <v>1342.4269999999999</v>
      </c>
      <c r="J311">
        <v>2093.5810000000001</v>
      </c>
      <c r="K311">
        <v>2368.4290000000001</v>
      </c>
      <c r="L311">
        <v>2535.8679999999999</v>
      </c>
      <c r="M311">
        <v>2735.6010000000001</v>
      </c>
      <c r="N311">
        <v>2875.346</v>
      </c>
      <c r="O311">
        <v>2663.8150000000001</v>
      </c>
      <c r="P311">
        <v>2338.5320000000002</v>
      </c>
      <c r="Q311">
        <v>1926.434</v>
      </c>
      <c r="R311">
        <v>1752.758</v>
      </c>
      <c r="S311">
        <v>1938.981</v>
      </c>
      <c r="T311">
        <v>1813.6510000000001</v>
      </c>
      <c r="U311">
        <v>1745.1859999999999</v>
      </c>
      <c r="V311">
        <v>1633.97</v>
      </c>
      <c r="W311">
        <v>1573.421</v>
      </c>
      <c r="X311">
        <v>1485.134</v>
      </c>
      <c r="Y311">
        <v>1393.876</v>
      </c>
      <c r="Z311" s="6">
        <v>41874.149000000005</v>
      </c>
    </row>
    <row r="312" spans="1:26" ht="15" x14ac:dyDescent="0.25">
      <c r="A312" s="17">
        <v>45601</v>
      </c>
      <c r="B312">
        <v>1249.4770000000001</v>
      </c>
      <c r="C312">
        <v>1134.7180000000001</v>
      </c>
      <c r="D312">
        <v>1095.7449999999999</v>
      </c>
      <c r="E312">
        <v>1086.412</v>
      </c>
      <c r="F312">
        <v>1129.1780000000001</v>
      </c>
      <c r="G312">
        <v>1130.7629999999999</v>
      </c>
      <c r="H312">
        <v>1026.0740000000001</v>
      </c>
      <c r="I312">
        <v>1388.2260000000001</v>
      </c>
      <c r="J312">
        <v>2292.8049999999998</v>
      </c>
      <c r="K312">
        <v>2496.7399999999998</v>
      </c>
      <c r="L312">
        <v>2517.0390000000002</v>
      </c>
      <c r="M312">
        <v>2799.5360000000001</v>
      </c>
      <c r="N312">
        <v>2951.357</v>
      </c>
      <c r="O312">
        <v>2726.3960000000002</v>
      </c>
      <c r="P312">
        <v>2333.6120000000001</v>
      </c>
      <c r="Q312">
        <v>2008.3240000000001</v>
      </c>
      <c r="R312">
        <v>1986.961</v>
      </c>
      <c r="S312">
        <v>2089.261</v>
      </c>
      <c r="T312">
        <v>1932.681</v>
      </c>
      <c r="U312">
        <v>1874.625</v>
      </c>
      <c r="V312">
        <v>1700.9059999999999</v>
      </c>
      <c r="W312">
        <v>1614.9849999999999</v>
      </c>
      <c r="X312">
        <v>1540.037</v>
      </c>
      <c r="Y312">
        <v>1405.163</v>
      </c>
      <c r="Z312" s="6">
        <v>43511.021000000001</v>
      </c>
    </row>
    <row r="313" spans="1:26" ht="15" x14ac:dyDescent="0.25">
      <c r="A313" s="17">
        <v>45602</v>
      </c>
      <c r="B313">
        <v>1319.818</v>
      </c>
      <c r="C313">
        <v>1167.307</v>
      </c>
      <c r="D313">
        <v>1130.942</v>
      </c>
      <c r="E313">
        <v>1134.173</v>
      </c>
      <c r="F313">
        <v>1162.6980000000001</v>
      </c>
      <c r="G313">
        <v>1166.425</v>
      </c>
      <c r="H313">
        <v>1029.17</v>
      </c>
      <c r="I313">
        <v>1365.1780000000001</v>
      </c>
      <c r="J313">
        <v>2258.9760000000001</v>
      </c>
      <c r="K313">
        <v>2477.7260000000001</v>
      </c>
      <c r="L313">
        <v>2508.355</v>
      </c>
      <c r="M313">
        <v>2928.4650000000001</v>
      </c>
      <c r="N313">
        <v>3098.4659999999999</v>
      </c>
      <c r="O313">
        <v>2791.058</v>
      </c>
      <c r="P313">
        <v>2472.4110000000001</v>
      </c>
      <c r="Q313">
        <v>2048.8130000000001</v>
      </c>
      <c r="R313">
        <v>1910.83</v>
      </c>
      <c r="S313">
        <v>2097.0279999999998</v>
      </c>
      <c r="T313">
        <v>1996.9</v>
      </c>
      <c r="U313">
        <v>1923.6379999999999</v>
      </c>
      <c r="V313">
        <v>1750.567</v>
      </c>
      <c r="W313">
        <v>1639.299</v>
      </c>
      <c r="X313">
        <v>1536.8789999999999</v>
      </c>
      <c r="Y313">
        <v>1437.461</v>
      </c>
      <c r="Z313" s="6">
        <v>44352.583000000013</v>
      </c>
    </row>
    <row r="314" spans="1:26" ht="15" x14ac:dyDescent="0.25">
      <c r="A314" s="17">
        <v>45603</v>
      </c>
      <c r="B314">
        <v>1296.4159999999999</v>
      </c>
      <c r="C314">
        <v>1177.1600000000001</v>
      </c>
      <c r="D314">
        <v>1147.175</v>
      </c>
      <c r="E314">
        <v>1141.0129999999999</v>
      </c>
      <c r="F314">
        <v>1161.9929999999999</v>
      </c>
      <c r="G314">
        <v>1162.818</v>
      </c>
      <c r="H314">
        <v>1038.164</v>
      </c>
      <c r="I314">
        <v>1464.3969999999999</v>
      </c>
      <c r="J314">
        <v>2537.2930000000001</v>
      </c>
      <c r="K314">
        <v>2770.64</v>
      </c>
      <c r="L314">
        <v>2930.3870000000002</v>
      </c>
      <c r="M314">
        <v>3174.413</v>
      </c>
      <c r="N314">
        <v>3341.056</v>
      </c>
      <c r="O314">
        <v>3060.444</v>
      </c>
      <c r="P314">
        <v>2544.3620000000001</v>
      </c>
      <c r="Q314">
        <v>2091.04</v>
      </c>
      <c r="R314">
        <v>1890.24</v>
      </c>
      <c r="S314">
        <v>1976.046</v>
      </c>
      <c r="T314">
        <v>1840.269</v>
      </c>
      <c r="U314">
        <v>1702.211</v>
      </c>
      <c r="V314">
        <v>1526.662</v>
      </c>
      <c r="W314">
        <v>1439.912</v>
      </c>
      <c r="X314">
        <v>1418.5150000000001</v>
      </c>
      <c r="Y314">
        <v>1352.2860000000001</v>
      </c>
      <c r="Z314" s="6">
        <v>45184.911999999997</v>
      </c>
    </row>
    <row r="315" spans="1:26" ht="15" x14ac:dyDescent="0.25">
      <c r="A315" s="17">
        <v>45604</v>
      </c>
      <c r="B315">
        <v>1273.7154</v>
      </c>
      <c r="C315">
        <v>1169.9987000000001</v>
      </c>
      <c r="D315">
        <v>1123.4697000000001</v>
      </c>
      <c r="E315">
        <v>1111.6842999999999</v>
      </c>
      <c r="F315">
        <v>1177.9324999999999</v>
      </c>
      <c r="G315">
        <v>1172.1319000000001</v>
      </c>
      <c r="H315">
        <v>1006.8247</v>
      </c>
      <c r="I315">
        <v>1345.3724999999999</v>
      </c>
      <c r="J315">
        <v>2246.0693999999999</v>
      </c>
      <c r="K315">
        <v>2376.7188000000001</v>
      </c>
      <c r="L315">
        <v>2515.614</v>
      </c>
      <c r="M315">
        <v>2438.3188</v>
      </c>
      <c r="N315">
        <v>1536.0752</v>
      </c>
      <c r="O315">
        <v>1478.6506999999999</v>
      </c>
      <c r="P315">
        <v>1380.4619</v>
      </c>
      <c r="Q315">
        <v>1379.3434999999999</v>
      </c>
      <c r="R315">
        <v>1387.7529999999999</v>
      </c>
      <c r="S315">
        <v>1503.1484</v>
      </c>
      <c r="T315">
        <v>1405.2801999999999</v>
      </c>
      <c r="U315">
        <v>1341.5333000000001</v>
      </c>
      <c r="V315">
        <v>1256.1914999999999</v>
      </c>
      <c r="W315">
        <v>1279.6762000000001</v>
      </c>
      <c r="X315">
        <v>1272.4501</v>
      </c>
      <c r="Y315">
        <v>1216.8743999999999</v>
      </c>
      <c r="Z315" s="6">
        <v>35395.289100000002</v>
      </c>
    </row>
    <row r="316" spans="1:26" ht="15" x14ac:dyDescent="0.25">
      <c r="A316" s="17">
        <v>45605</v>
      </c>
      <c r="B316">
        <v>1129.9196999999999</v>
      </c>
      <c r="C316">
        <v>1115.2678000000001</v>
      </c>
      <c r="D316">
        <v>1068.4919</v>
      </c>
      <c r="E316">
        <v>1056.45</v>
      </c>
      <c r="F316">
        <v>1065.2511999999999</v>
      </c>
      <c r="G316">
        <v>1001.034</v>
      </c>
      <c r="H316">
        <v>754.10630000000003</v>
      </c>
      <c r="I316">
        <v>798.82079999999996</v>
      </c>
      <c r="J316">
        <v>820.78930000000003</v>
      </c>
      <c r="K316">
        <v>855.48490000000004</v>
      </c>
      <c r="L316">
        <v>888.56809999999996</v>
      </c>
      <c r="M316">
        <v>987.79650000000004</v>
      </c>
      <c r="N316">
        <v>1095.2273</v>
      </c>
      <c r="O316">
        <v>1111.2066</v>
      </c>
      <c r="P316">
        <v>1058.7244000000001</v>
      </c>
      <c r="Q316">
        <v>1036.2708</v>
      </c>
      <c r="R316">
        <v>1131.9179999999999</v>
      </c>
      <c r="S316">
        <v>1386.8588</v>
      </c>
      <c r="T316">
        <v>1459.0479</v>
      </c>
      <c r="U316">
        <v>1458.3827000000001</v>
      </c>
      <c r="V316">
        <v>1545.4487999999999</v>
      </c>
      <c r="W316">
        <v>1500.0360000000001</v>
      </c>
      <c r="X316">
        <v>1471.5127</v>
      </c>
      <c r="Y316">
        <v>1305.4129</v>
      </c>
      <c r="Z316" s="6">
        <v>27102.027399999995</v>
      </c>
    </row>
    <row r="317" spans="1:26" ht="15" x14ac:dyDescent="0.25">
      <c r="A317" s="17">
        <v>45606</v>
      </c>
      <c r="B317">
        <v>1074.3779999999999</v>
      </c>
      <c r="C317">
        <v>971.96</v>
      </c>
      <c r="D317">
        <v>912.59199999999998</v>
      </c>
      <c r="E317">
        <v>938.86500000000001</v>
      </c>
      <c r="F317">
        <v>959.48</v>
      </c>
      <c r="G317">
        <v>986.11300000000006</v>
      </c>
      <c r="H317">
        <v>951.16700000000003</v>
      </c>
      <c r="I317">
        <v>1400.932</v>
      </c>
      <c r="J317">
        <v>2506.7040000000002</v>
      </c>
      <c r="K317">
        <v>2762.7469999999998</v>
      </c>
      <c r="L317">
        <v>2793.2939999999999</v>
      </c>
      <c r="M317">
        <v>3020.6509999999998</v>
      </c>
      <c r="N317">
        <v>3152.6469999999999</v>
      </c>
      <c r="O317">
        <v>2862.4569999999999</v>
      </c>
      <c r="P317">
        <v>2509.0120000000002</v>
      </c>
      <c r="Q317">
        <v>2109.4050000000002</v>
      </c>
      <c r="R317">
        <v>1884.6669999999999</v>
      </c>
      <c r="S317">
        <v>1910.7650000000001</v>
      </c>
      <c r="T317">
        <v>1836.5809999999999</v>
      </c>
      <c r="U317">
        <v>1817.6379999999999</v>
      </c>
      <c r="V317">
        <v>1664.2809999999999</v>
      </c>
      <c r="W317">
        <v>1510.9179999999999</v>
      </c>
      <c r="X317">
        <v>1422.5509999999999</v>
      </c>
      <c r="Y317">
        <v>1334.6569999999999</v>
      </c>
      <c r="Z317" s="6">
        <v>43294.462</v>
      </c>
    </row>
    <row r="318" spans="1:26" ht="15" x14ac:dyDescent="0.25">
      <c r="A318" s="17">
        <v>45607</v>
      </c>
      <c r="B318">
        <v>1283.8</v>
      </c>
      <c r="C318">
        <v>1154.942</v>
      </c>
      <c r="D318">
        <v>1098.6179999999999</v>
      </c>
      <c r="E318">
        <v>1119.6320000000001</v>
      </c>
      <c r="F318">
        <v>1173.05</v>
      </c>
      <c r="G318">
        <v>1177.5229999999999</v>
      </c>
      <c r="H318">
        <v>1022.109</v>
      </c>
      <c r="I318">
        <v>1396.9459999999999</v>
      </c>
      <c r="J318">
        <v>2303.6080000000002</v>
      </c>
      <c r="K318">
        <v>2564.201</v>
      </c>
      <c r="L318">
        <v>2557.5949999999998</v>
      </c>
      <c r="M318">
        <v>2720.7220000000002</v>
      </c>
      <c r="N318">
        <v>2700.54</v>
      </c>
      <c r="O318">
        <v>2441.8330000000001</v>
      </c>
      <c r="P318">
        <v>2202.9070000000002</v>
      </c>
      <c r="Q318">
        <v>1853.2929999999999</v>
      </c>
      <c r="R318">
        <v>1764.328</v>
      </c>
      <c r="S318">
        <v>1940.2090000000001</v>
      </c>
      <c r="T318">
        <v>1817.4970000000001</v>
      </c>
      <c r="U318">
        <v>1834.741</v>
      </c>
      <c r="V318">
        <v>1695.182</v>
      </c>
      <c r="W318">
        <v>1617.377</v>
      </c>
      <c r="X318">
        <v>1426.6959999999999</v>
      </c>
      <c r="Y318">
        <v>1342.7429999999999</v>
      </c>
      <c r="Z318" s="6">
        <v>42210.092000000004</v>
      </c>
    </row>
    <row r="319" spans="1:26" ht="15" x14ac:dyDescent="0.25">
      <c r="A319" s="17">
        <v>45608</v>
      </c>
      <c r="B319">
        <v>1240.644</v>
      </c>
      <c r="C319">
        <v>1137.174</v>
      </c>
      <c r="D319">
        <v>1093.125</v>
      </c>
      <c r="E319">
        <v>1085.204</v>
      </c>
      <c r="F319">
        <v>1145.2619999999999</v>
      </c>
      <c r="G319">
        <v>1133.989</v>
      </c>
      <c r="H319">
        <v>1016.385</v>
      </c>
      <c r="I319">
        <v>1408.2570000000001</v>
      </c>
      <c r="J319">
        <v>2344.9229999999998</v>
      </c>
      <c r="K319">
        <v>2583.578</v>
      </c>
      <c r="L319">
        <v>2658.875</v>
      </c>
      <c r="M319">
        <v>2866.143</v>
      </c>
      <c r="N319">
        <v>2850.402</v>
      </c>
      <c r="O319">
        <v>2617.8870000000002</v>
      </c>
      <c r="P319">
        <v>2242.9569999999999</v>
      </c>
      <c r="Q319">
        <v>1935.2719999999999</v>
      </c>
      <c r="R319">
        <v>1903.653</v>
      </c>
      <c r="S319">
        <v>1978.4390000000001</v>
      </c>
      <c r="T319">
        <v>1860.337</v>
      </c>
      <c r="U319">
        <v>1851.146</v>
      </c>
      <c r="V319">
        <v>1670.318</v>
      </c>
      <c r="W319">
        <v>1575.0909999999999</v>
      </c>
      <c r="X319">
        <v>1523.5909999999999</v>
      </c>
      <c r="Y319">
        <v>1402.136</v>
      </c>
      <c r="Z319" s="6">
        <v>43124.787999999993</v>
      </c>
    </row>
    <row r="320" spans="1:26" ht="15" x14ac:dyDescent="0.25">
      <c r="A320" s="17">
        <v>45609</v>
      </c>
      <c r="B320">
        <v>1230.143</v>
      </c>
      <c r="C320">
        <v>1142.6130000000001</v>
      </c>
      <c r="D320">
        <v>1096.5409999999999</v>
      </c>
      <c r="E320">
        <v>1077.8910000000001</v>
      </c>
      <c r="F320">
        <v>1127.499</v>
      </c>
      <c r="G320">
        <v>1130.511</v>
      </c>
      <c r="H320">
        <v>1032.6969999999999</v>
      </c>
      <c r="I320">
        <v>1381.26</v>
      </c>
      <c r="J320">
        <v>2198.605</v>
      </c>
      <c r="K320">
        <v>2468.2559999999999</v>
      </c>
      <c r="L320">
        <v>2559.4720000000002</v>
      </c>
      <c r="M320">
        <v>2761.7220000000002</v>
      </c>
      <c r="N320">
        <v>2766.5549999999998</v>
      </c>
      <c r="O320">
        <v>2567.9940000000001</v>
      </c>
      <c r="P320">
        <v>2246.56</v>
      </c>
      <c r="Q320">
        <v>1898.692</v>
      </c>
      <c r="R320">
        <v>1818.357</v>
      </c>
      <c r="S320">
        <v>1944.758</v>
      </c>
      <c r="T320">
        <v>1816.3240000000001</v>
      </c>
      <c r="U320">
        <v>1822.1289999999999</v>
      </c>
      <c r="V320">
        <v>1688.992</v>
      </c>
      <c r="W320">
        <v>1583.7429999999999</v>
      </c>
      <c r="X320">
        <v>1472.107</v>
      </c>
      <c r="Y320">
        <v>1366.8920000000001</v>
      </c>
      <c r="Z320" s="6">
        <v>42200.313000000002</v>
      </c>
    </row>
    <row r="321" spans="1:26" ht="15" x14ac:dyDescent="0.25">
      <c r="A321" s="17">
        <v>45610</v>
      </c>
      <c r="B321">
        <v>1244.1769999999999</v>
      </c>
      <c r="C321">
        <v>1123.414</v>
      </c>
      <c r="D321">
        <v>1139.9490000000001</v>
      </c>
      <c r="E321">
        <v>1142.375</v>
      </c>
      <c r="F321">
        <v>1175.075</v>
      </c>
      <c r="G321">
        <v>1182.713</v>
      </c>
      <c r="H321">
        <v>1079.2809999999999</v>
      </c>
      <c r="I321">
        <v>1429.502</v>
      </c>
      <c r="J321">
        <v>2222.348</v>
      </c>
      <c r="K321">
        <v>2455.9209999999998</v>
      </c>
      <c r="L321">
        <v>2580.1390000000001</v>
      </c>
      <c r="M321">
        <v>2723.183</v>
      </c>
      <c r="N321">
        <v>2755.9949999999999</v>
      </c>
      <c r="O321">
        <v>2559.5709999999999</v>
      </c>
      <c r="P321">
        <v>2209.835</v>
      </c>
      <c r="Q321">
        <v>1830.799</v>
      </c>
      <c r="R321">
        <v>1708.3009999999999</v>
      </c>
      <c r="S321">
        <v>1779.654</v>
      </c>
      <c r="T321">
        <v>1692.596</v>
      </c>
      <c r="U321">
        <v>1675.4159999999999</v>
      </c>
      <c r="V321">
        <v>1517.9390000000001</v>
      </c>
      <c r="W321">
        <v>1437.7529999999999</v>
      </c>
      <c r="X321">
        <v>1393.739</v>
      </c>
      <c r="Y321">
        <v>1342.6679999999999</v>
      </c>
      <c r="Z321" s="6">
        <v>41402.342999999986</v>
      </c>
    </row>
    <row r="322" spans="1:26" ht="15" x14ac:dyDescent="0.25">
      <c r="A322" s="17">
        <v>45611</v>
      </c>
      <c r="B322">
        <v>1252.9043999999999</v>
      </c>
      <c r="C322">
        <v>1178.4627</v>
      </c>
      <c r="D322">
        <v>1115.7907</v>
      </c>
      <c r="E322">
        <v>1100.8933</v>
      </c>
      <c r="F322">
        <v>1171.0844999999999</v>
      </c>
      <c r="G322">
        <v>1190.4889000000001</v>
      </c>
      <c r="H322">
        <v>1035.9367</v>
      </c>
      <c r="I322">
        <v>1288.3865000000001</v>
      </c>
      <c r="J322">
        <v>1874.9444000000001</v>
      </c>
      <c r="K322">
        <v>2011.7228</v>
      </c>
      <c r="L322">
        <v>2115.884</v>
      </c>
      <c r="M322">
        <v>2012.1797999999999</v>
      </c>
      <c r="N322">
        <v>1383.4241999999999</v>
      </c>
      <c r="O322">
        <v>1354.9016999999999</v>
      </c>
      <c r="P322">
        <v>1287.6688999999999</v>
      </c>
      <c r="Q322">
        <v>1286.5005000000001</v>
      </c>
      <c r="R322">
        <v>1352.7619999999999</v>
      </c>
      <c r="S322">
        <v>1419.2264</v>
      </c>
      <c r="T322">
        <v>1327.5702000000001</v>
      </c>
      <c r="U322">
        <v>1279.1603</v>
      </c>
      <c r="V322">
        <v>1225.2415000000001</v>
      </c>
      <c r="W322">
        <v>1238.2162000000001</v>
      </c>
      <c r="X322">
        <v>1246.0141000000001</v>
      </c>
      <c r="Y322">
        <v>1182.4744000000001</v>
      </c>
      <c r="Z322" s="6">
        <v>32931.839099999997</v>
      </c>
    </row>
    <row r="323" spans="1:26" ht="15" x14ac:dyDescent="0.25">
      <c r="A323" s="17">
        <v>45612</v>
      </c>
      <c r="B323">
        <v>1123.1957</v>
      </c>
      <c r="C323">
        <v>1102.7148</v>
      </c>
      <c r="D323">
        <v>1102.6159</v>
      </c>
      <c r="E323">
        <v>1077.192</v>
      </c>
      <c r="F323">
        <v>1043.2692</v>
      </c>
      <c r="G323">
        <v>1024.05</v>
      </c>
      <c r="H323">
        <v>817.96630000000005</v>
      </c>
      <c r="I323">
        <v>808.34280000000001</v>
      </c>
      <c r="J323">
        <v>803.91430000000003</v>
      </c>
      <c r="K323">
        <v>821.86289999999997</v>
      </c>
      <c r="L323">
        <v>832.01610000000005</v>
      </c>
      <c r="M323">
        <v>948.42449999999997</v>
      </c>
      <c r="N323">
        <v>1032.5083</v>
      </c>
      <c r="O323">
        <v>1032.6496</v>
      </c>
      <c r="P323">
        <v>974.50639999999999</v>
      </c>
      <c r="Q323">
        <v>975.30679999999995</v>
      </c>
      <c r="R323">
        <v>1093.8140000000001</v>
      </c>
      <c r="S323">
        <v>1338.4708000000001</v>
      </c>
      <c r="T323">
        <v>1436.6949</v>
      </c>
      <c r="U323">
        <v>1471.7677000000001</v>
      </c>
      <c r="V323">
        <v>1482.2188000000001</v>
      </c>
      <c r="W323">
        <v>1477.4590000000001</v>
      </c>
      <c r="X323">
        <v>1414.3837000000001</v>
      </c>
      <c r="Y323">
        <v>1283.9689000000001</v>
      </c>
      <c r="Z323" s="6">
        <v>26519.313399999995</v>
      </c>
    </row>
    <row r="324" spans="1:26" ht="15" x14ac:dyDescent="0.25">
      <c r="A324" s="17">
        <v>45613</v>
      </c>
      <c r="B324">
        <v>1167.287</v>
      </c>
      <c r="C324">
        <v>1090.402</v>
      </c>
      <c r="D324">
        <v>1035.5650000000001</v>
      </c>
      <c r="E324">
        <v>1038.9760000000001</v>
      </c>
      <c r="F324">
        <v>1116.742</v>
      </c>
      <c r="G324">
        <v>1152.404</v>
      </c>
      <c r="H324">
        <v>1014.2619999999999</v>
      </c>
      <c r="I324">
        <v>1300.655</v>
      </c>
      <c r="J324">
        <v>2010.0429999999999</v>
      </c>
      <c r="K324">
        <v>2258.248</v>
      </c>
      <c r="L324">
        <v>2384.0250000000001</v>
      </c>
      <c r="M324">
        <v>2606.3069999999998</v>
      </c>
      <c r="N324">
        <v>2684.2620000000002</v>
      </c>
      <c r="O324">
        <v>2546.2649999999999</v>
      </c>
      <c r="P324">
        <v>2150.806</v>
      </c>
      <c r="Q324">
        <v>1847.0450000000001</v>
      </c>
      <c r="R324">
        <v>1795.26</v>
      </c>
      <c r="S324">
        <v>1915.2539999999999</v>
      </c>
      <c r="T324">
        <v>1814.905</v>
      </c>
      <c r="U324">
        <v>1775.0309999999999</v>
      </c>
      <c r="V324">
        <v>1669.989</v>
      </c>
      <c r="W324">
        <v>1542.5450000000001</v>
      </c>
      <c r="X324">
        <v>1412.07</v>
      </c>
      <c r="Y324">
        <v>1333.393</v>
      </c>
      <c r="Z324" s="6">
        <v>40661.740999999995</v>
      </c>
    </row>
    <row r="325" spans="1:26" ht="15" x14ac:dyDescent="0.25">
      <c r="A325" s="17">
        <v>45614</v>
      </c>
      <c r="B325">
        <v>1203.181</v>
      </c>
      <c r="C325">
        <v>1132.8720000000001</v>
      </c>
      <c r="D325">
        <v>1067.528</v>
      </c>
      <c r="E325">
        <v>1094.155</v>
      </c>
      <c r="F325">
        <v>1154.7429999999999</v>
      </c>
      <c r="G325">
        <v>1168.058</v>
      </c>
      <c r="H325">
        <v>1040.31</v>
      </c>
      <c r="I325">
        <v>1309.1669999999999</v>
      </c>
      <c r="J325">
        <v>1851.3869999999999</v>
      </c>
      <c r="K325">
        <v>2031.684</v>
      </c>
      <c r="L325">
        <v>2150.8240000000001</v>
      </c>
      <c r="M325">
        <v>2260.866</v>
      </c>
      <c r="N325">
        <v>2317.1909999999998</v>
      </c>
      <c r="O325">
        <v>1981.2180000000001</v>
      </c>
      <c r="P325">
        <v>1751.8779999999999</v>
      </c>
      <c r="Q325">
        <v>1592.454</v>
      </c>
      <c r="R325">
        <v>1622.2529999999999</v>
      </c>
      <c r="S325">
        <v>1795.348</v>
      </c>
      <c r="T325">
        <v>1747.1410000000001</v>
      </c>
      <c r="U325">
        <v>1774.8710000000001</v>
      </c>
      <c r="V325">
        <v>1675.8389999999999</v>
      </c>
      <c r="W325">
        <v>1583.5060000000001</v>
      </c>
      <c r="X325">
        <v>1461.2819999999999</v>
      </c>
      <c r="Y325">
        <v>1369.8810000000001</v>
      </c>
      <c r="Z325" s="6">
        <v>38137.63700000001</v>
      </c>
    </row>
    <row r="326" spans="1:26" ht="15" x14ac:dyDescent="0.25">
      <c r="A326" s="17">
        <v>45615</v>
      </c>
      <c r="B326">
        <v>1258.2949000000001</v>
      </c>
      <c r="C326">
        <v>1144.0043000000001</v>
      </c>
      <c r="D326">
        <v>1078.1510000000001</v>
      </c>
      <c r="E326">
        <v>1131.6579999999999</v>
      </c>
      <c r="F326">
        <v>1132.3879999999999</v>
      </c>
      <c r="G326">
        <v>1162.54</v>
      </c>
      <c r="H326">
        <v>1024.1559999999999</v>
      </c>
      <c r="I326">
        <v>1303.7809999999999</v>
      </c>
      <c r="J326">
        <v>1850.5509999999999</v>
      </c>
      <c r="K326">
        <v>2086.6790000000001</v>
      </c>
      <c r="L326">
        <v>2119.712</v>
      </c>
      <c r="M326">
        <v>2235.2539999999999</v>
      </c>
      <c r="N326">
        <v>2229.8290000000002</v>
      </c>
      <c r="O326">
        <v>2058.6480000000001</v>
      </c>
      <c r="P326">
        <v>1908.4190000000001</v>
      </c>
      <c r="Q326">
        <v>1662.3109999999999</v>
      </c>
      <c r="R326">
        <v>1675.001</v>
      </c>
      <c r="S326">
        <v>1822.644</v>
      </c>
      <c r="T326">
        <v>1802.241</v>
      </c>
      <c r="U326">
        <v>1775.9680000000001</v>
      </c>
      <c r="V326">
        <v>1650.85</v>
      </c>
      <c r="W326">
        <v>1579.258</v>
      </c>
      <c r="X326">
        <v>1437.027</v>
      </c>
      <c r="Y326">
        <v>1323.402</v>
      </c>
      <c r="Z326" s="6">
        <v>38452.767200000009</v>
      </c>
    </row>
    <row r="327" spans="1:26" ht="15" x14ac:dyDescent="0.25">
      <c r="A327" s="17">
        <v>45616</v>
      </c>
      <c r="B327">
        <v>1209.3510000000001</v>
      </c>
      <c r="C327">
        <v>1109.0419999999999</v>
      </c>
      <c r="D327">
        <v>1069.1479999999999</v>
      </c>
      <c r="E327">
        <v>1112.93</v>
      </c>
      <c r="F327">
        <v>1123.8320000000001</v>
      </c>
      <c r="G327">
        <v>1138.8620000000001</v>
      </c>
      <c r="H327">
        <v>1009.466</v>
      </c>
      <c r="I327">
        <v>1256.682</v>
      </c>
      <c r="J327">
        <v>1862.367</v>
      </c>
      <c r="K327">
        <v>2078.8249999999998</v>
      </c>
      <c r="L327">
        <v>2127.5239999999999</v>
      </c>
      <c r="M327">
        <v>2240.3119999999999</v>
      </c>
      <c r="N327">
        <v>2304.5680000000002</v>
      </c>
      <c r="O327">
        <v>2145.585</v>
      </c>
      <c r="P327">
        <v>1934.4390000000001</v>
      </c>
      <c r="Q327">
        <v>1712.5830000000001</v>
      </c>
      <c r="R327">
        <v>1689.87</v>
      </c>
      <c r="S327">
        <v>1835.0820000000001</v>
      </c>
      <c r="T327">
        <v>1746.1859999999999</v>
      </c>
      <c r="U327">
        <v>1721.2439999999999</v>
      </c>
      <c r="V327">
        <v>1636.6759999999999</v>
      </c>
      <c r="W327">
        <v>1598.4680000000001</v>
      </c>
      <c r="X327">
        <v>1432.963</v>
      </c>
      <c r="Y327">
        <v>1303.365</v>
      </c>
      <c r="Z327" s="6">
        <v>38399.369999999995</v>
      </c>
    </row>
    <row r="328" spans="1:26" ht="15" x14ac:dyDescent="0.25">
      <c r="A328" s="17">
        <v>45617</v>
      </c>
      <c r="B328">
        <v>1170.932</v>
      </c>
      <c r="C328">
        <v>1072.5940000000001</v>
      </c>
      <c r="D328">
        <v>1059.8989999999999</v>
      </c>
      <c r="E328">
        <v>1074.6890000000001</v>
      </c>
      <c r="F328">
        <v>1091.463</v>
      </c>
      <c r="G328">
        <v>1105.8340000000001</v>
      </c>
      <c r="H328">
        <v>1002.92</v>
      </c>
      <c r="I328">
        <v>1276.93</v>
      </c>
      <c r="J328">
        <v>1919.3879999999999</v>
      </c>
      <c r="K328">
        <v>2142.3429999999998</v>
      </c>
      <c r="L328">
        <v>2144.9630000000002</v>
      </c>
      <c r="M328">
        <v>2302.7730000000001</v>
      </c>
      <c r="N328">
        <v>2398.614</v>
      </c>
      <c r="O328">
        <v>2236.0569999999998</v>
      </c>
      <c r="P328">
        <v>1956.443</v>
      </c>
      <c r="Q328">
        <v>1668.3409999999999</v>
      </c>
      <c r="R328">
        <v>1626.778</v>
      </c>
      <c r="S328">
        <v>1737.883</v>
      </c>
      <c r="T328">
        <v>1629.6969999999999</v>
      </c>
      <c r="U328">
        <v>1616.8150000000001</v>
      </c>
      <c r="V328">
        <v>1527.54</v>
      </c>
      <c r="W328">
        <v>1462.5419999999999</v>
      </c>
      <c r="X328">
        <v>1392.3889999999999</v>
      </c>
      <c r="Y328">
        <v>1303.692</v>
      </c>
      <c r="Z328" s="6">
        <v>37921.519000000008</v>
      </c>
    </row>
    <row r="329" spans="1:26" ht="15" x14ac:dyDescent="0.25">
      <c r="A329" s="17">
        <v>45618</v>
      </c>
      <c r="B329">
        <v>1225.9680000000001</v>
      </c>
      <c r="C329">
        <v>1168.3150000000001</v>
      </c>
      <c r="D329">
        <v>1084.9549999999999</v>
      </c>
      <c r="E329">
        <v>1085.32</v>
      </c>
      <c r="F329">
        <v>1094.8800000000001</v>
      </c>
      <c r="G329">
        <v>1118.452</v>
      </c>
      <c r="H329">
        <v>938.173</v>
      </c>
      <c r="I329">
        <v>1130.2370000000001</v>
      </c>
      <c r="J329">
        <v>1654.827</v>
      </c>
      <c r="K329">
        <v>1775.58</v>
      </c>
      <c r="L329">
        <v>1856.0920000000001</v>
      </c>
      <c r="M329">
        <v>1835.7850000000001</v>
      </c>
      <c r="N329">
        <v>1315.3679999999999</v>
      </c>
      <c r="O329">
        <v>1264.8340000000001</v>
      </c>
      <c r="P329">
        <v>1288.9010000000001</v>
      </c>
      <c r="Q329">
        <v>1255.5219999999999</v>
      </c>
      <c r="R329">
        <v>1268.345</v>
      </c>
      <c r="S329">
        <v>1343.038</v>
      </c>
      <c r="T329">
        <v>1269.518</v>
      </c>
      <c r="U329">
        <v>1254.0060000000001</v>
      </c>
      <c r="V329">
        <v>1209.3219999999999</v>
      </c>
      <c r="W329">
        <v>1183.049</v>
      </c>
      <c r="X329">
        <v>1186.6379999999999</v>
      </c>
      <c r="Y329">
        <v>1180.0429999999999</v>
      </c>
      <c r="Z329" s="6">
        <v>30987.168000000001</v>
      </c>
    </row>
    <row r="330" spans="1:26" ht="15" x14ac:dyDescent="0.25">
      <c r="A330" s="17">
        <v>45619</v>
      </c>
      <c r="B330">
        <v>1107.2159999999999</v>
      </c>
      <c r="C330">
        <v>1071.462</v>
      </c>
      <c r="D330">
        <v>1058.1130000000001</v>
      </c>
      <c r="E330">
        <v>1052.335</v>
      </c>
      <c r="F330">
        <v>1013.369</v>
      </c>
      <c r="G330">
        <v>999.01499999999999</v>
      </c>
      <c r="H330">
        <v>774.90099999999995</v>
      </c>
      <c r="I330">
        <v>779.63199999999995</v>
      </c>
      <c r="J330">
        <v>780.38199999999995</v>
      </c>
      <c r="K330">
        <v>784.82600000000002</v>
      </c>
      <c r="L330">
        <v>794.35599999999999</v>
      </c>
      <c r="M330">
        <v>891.49300000000005</v>
      </c>
      <c r="N330">
        <v>969.81500000000005</v>
      </c>
      <c r="O330">
        <v>959.84400000000005</v>
      </c>
      <c r="P330">
        <v>955.56500000000005</v>
      </c>
      <c r="Q330">
        <v>917.471</v>
      </c>
      <c r="R330">
        <v>1085.3140000000001</v>
      </c>
      <c r="S330">
        <v>1352.7729999999999</v>
      </c>
      <c r="T330">
        <v>1383.2460000000001</v>
      </c>
      <c r="U330">
        <v>1443.154</v>
      </c>
      <c r="V330">
        <v>1470.202</v>
      </c>
      <c r="W330">
        <v>1509.307</v>
      </c>
      <c r="X330">
        <v>1460.962</v>
      </c>
      <c r="Y330">
        <v>1373.14</v>
      </c>
      <c r="Z330" s="6">
        <v>25987.893</v>
      </c>
    </row>
    <row r="331" spans="1:26" ht="15" x14ac:dyDescent="0.25">
      <c r="A331" s="17">
        <v>45620</v>
      </c>
      <c r="B331">
        <v>1224.9849999999999</v>
      </c>
      <c r="C331">
        <v>1076.8140000000001</v>
      </c>
      <c r="D331">
        <v>1045.027</v>
      </c>
      <c r="E331">
        <v>1065.3119999999999</v>
      </c>
      <c r="F331">
        <v>1088.375</v>
      </c>
      <c r="G331">
        <v>1144.9179999999999</v>
      </c>
      <c r="H331">
        <v>1004.02</v>
      </c>
      <c r="I331">
        <v>1254.088</v>
      </c>
      <c r="J331">
        <v>1888.4110000000001</v>
      </c>
      <c r="K331">
        <v>1998.5309999999999</v>
      </c>
      <c r="L331">
        <v>2014.66</v>
      </c>
      <c r="M331">
        <v>2060.3879999999999</v>
      </c>
      <c r="N331">
        <v>2066.3409999999999</v>
      </c>
      <c r="O331">
        <v>1934.146</v>
      </c>
      <c r="P331">
        <v>1806.7349999999999</v>
      </c>
      <c r="Q331">
        <v>1651.0039999999999</v>
      </c>
      <c r="R331">
        <v>1678.7850000000001</v>
      </c>
      <c r="S331">
        <v>1836.249</v>
      </c>
      <c r="T331">
        <v>1743.5740000000001</v>
      </c>
      <c r="U331">
        <v>1719.1949999999999</v>
      </c>
      <c r="V331">
        <v>1708.635</v>
      </c>
      <c r="W331">
        <v>1610.6610000000001</v>
      </c>
      <c r="X331">
        <v>1517.2670000000001</v>
      </c>
      <c r="Y331">
        <v>1367.2360000000001</v>
      </c>
      <c r="Z331" s="6">
        <v>37505.356999999996</v>
      </c>
    </row>
    <row r="332" spans="1:26" ht="15" x14ac:dyDescent="0.25">
      <c r="A332" s="17">
        <v>45621</v>
      </c>
      <c r="B332">
        <v>1259.4590000000001</v>
      </c>
      <c r="C332">
        <v>1169.684</v>
      </c>
      <c r="D332">
        <v>1111.087</v>
      </c>
      <c r="E332">
        <v>1113.606</v>
      </c>
      <c r="F332">
        <v>1165.2639999999999</v>
      </c>
      <c r="G332">
        <v>1224.828</v>
      </c>
      <c r="H332">
        <v>1077.144</v>
      </c>
      <c r="I332">
        <v>1308.414</v>
      </c>
      <c r="J332">
        <v>1730.069</v>
      </c>
      <c r="K332">
        <v>1900.106</v>
      </c>
      <c r="L332">
        <v>1911.3109999999999</v>
      </c>
      <c r="M332">
        <v>1916.8240000000001</v>
      </c>
      <c r="N332">
        <v>1953.722</v>
      </c>
      <c r="O332">
        <v>1796.8489999999999</v>
      </c>
      <c r="P332">
        <v>1656.268</v>
      </c>
      <c r="Q332">
        <v>1484.7729999999999</v>
      </c>
      <c r="R332">
        <v>1538.94</v>
      </c>
      <c r="S332">
        <v>1762.001</v>
      </c>
      <c r="T332">
        <v>1664.57</v>
      </c>
      <c r="U332">
        <v>1648.345</v>
      </c>
      <c r="V332">
        <v>1578.2090000000001</v>
      </c>
      <c r="W332">
        <v>1531.9849999999999</v>
      </c>
      <c r="X332">
        <v>1398.1780000000001</v>
      </c>
      <c r="Y332">
        <v>1286.961</v>
      </c>
      <c r="Z332" s="6">
        <v>36188.597000000002</v>
      </c>
    </row>
    <row r="333" spans="1:26" ht="15" x14ac:dyDescent="0.25">
      <c r="A333" s="17">
        <v>45622</v>
      </c>
      <c r="B333">
        <v>1211.1690000000001</v>
      </c>
      <c r="C333">
        <v>1117.8800000000001</v>
      </c>
      <c r="D333">
        <v>1081.6959999999999</v>
      </c>
      <c r="E333">
        <v>1075.866</v>
      </c>
      <c r="F333">
        <v>1116.366</v>
      </c>
      <c r="G333">
        <v>1123.248</v>
      </c>
      <c r="H333">
        <v>1032.164</v>
      </c>
      <c r="I333">
        <v>1228.1849999999999</v>
      </c>
      <c r="J333">
        <v>1721.681</v>
      </c>
      <c r="K333">
        <v>1930.819</v>
      </c>
      <c r="L333">
        <v>1918.704</v>
      </c>
      <c r="M333">
        <v>1923.69</v>
      </c>
      <c r="N333">
        <v>1944.489</v>
      </c>
      <c r="O333">
        <v>1831.1389999999999</v>
      </c>
      <c r="P333">
        <v>1700.0229999999999</v>
      </c>
      <c r="Q333">
        <v>1480.903</v>
      </c>
      <c r="R333">
        <v>1577.9390000000001</v>
      </c>
      <c r="S333">
        <v>1769.2059999999999</v>
      </c>
      <c r="T333">
        <v>1720.549</v>
      </c>
      <c r="U333">
        <v>1681.22</v>
      </c>
      <c r="V333">
        <v>1641.069</v>
      </c>
      <c r="W333">
        <v>1551.2739999999999</v>
      </c>
      <c r="X333">
        <v>1420.412</v>
      </c>
      <c r="Y333">
        <v>1318.2539999999999</v>
      </c>
      <c r="Z333" s="6">
        <v>36117.944999999992</v>
      </c>
    </row>
    <row r="334" spans="1:26" ht="15" x14ac:dyDescent="0.25">
      <c r="A334" s="17">
        <v>45623</v>
      </c>
      <c r="B334">
        <v>1231.434</v>
      </c>
      <c r="C334">
        <v>1146.4000000000001</v>
      </c>
      <c r="D334">
        <v>1085.3589999999999</v>
      </c>
      <c r="E334">
        <v>1080.5630000000001</v>
      </c>
      <c r="F334">
        <v>1113.7529999999999</v>
      </c>
      <c r="G334">
        <v>1155.8119999999999</v>
      </c>
      <c r="H334">
        <v>1031.4770000000001</v>
      </c>
      <c r="I334">
        <v>1240.559</v>
      </c>
      <c r="J334">
        <v>1780.3130000000001</v>
      </c>
      <c r="K334">
        <v>1924.288</v>
      </c>
      <c r="L334">
        <v>1978.279</v>
      </c>
      <c r="M334">
        <v>1993.252</v>
      </c>
      <c r="N334">
        <v>1990.412</v>
      </c>
      <c r="O334">
        <v>1849.62</v>
      </c>
      <c r="P334">
        <v>1723.684</v>
      </c>
      <c r="Q334">
        <v>1537.4079999999999</v>
      </c>
      <c r="R334">
        <v>1587.404</v>
      </c>
      <c r="S334">
        <v>1738.9690000000001</v>
      </c>
      <c r="T334">
        <v>1680.575</v>
      </c>
      <c r="U334">
        <v>1671.886</v>
      </c>
      <c r="V334">
        <v>1615.557</v>
      </c>
      <c r="W334">
        <v>1584.9</v>
      </c>
      <c r="X334">
        <v>1386.3430000000001</v>
      </c>
      <c r="Y334">
        <v>1269.126</v>
      </c>
      <c r="Z334" s="6">
        <v>36397.372999999992</v>
      </c>
    </row>
    <row r="335" spans="1:26" ht="15" x14ac:dyDescent="0.25">
      <c r="A335" s="17">
        <v>45624</v>
      </c>
      <c r="B335">
        <v>1158.5150000000001</v>
      </c>
      <c r="C335">
        <v>1064.4590000000001</v>
      </c>
      <c r="D335">
        <v>1113.2670000000001</v>
      </c>
      <c r="E335">
        <v>1114.806</v>
      </c>
      <c r="F335">
        <v>1107.441</v>
      </c>
      <c r="G335">
        <v>1145.298</v>
      </c>
      <c r="H335">
        <v>1013.125</v>
      </c>
      <c r="I335">
        <v>1215.6690000000001</v>
      </c>
      <c r="J335">
        <v>1702.336</v>
      </c>
      <c r="K335">
        <v>1868.1179999999999</v>
      </c>
      <c r="L335">
        <v>1889.029</v>
      </c>
      <c r="M335">
        <v>1937.444</v>
      </c>
      <c r="N335">
        <v>1983.6880000000001</v>
      </c>
      <c r="O335">
        <v>1892.951</v>
      </c>
      <c r="P335">
        <v>1713.5640000000001</v>
      </c>
      <c r="Q335">
        <v>1501.424</v>
      </c>
      <c r="R335">
        <v>1534.079</v>
      </c>
      <c r="S335">
        <v>1694.885</v>
      </c>
      <c r="T335">
        <v>1617.607</v>
      </c>
      <c r="U335">
        <v>1560.357</v>
      </c>
      <c r="V335">
        <v>1500.912</v>
      </c>
      <c r="W335">
        <v>1464.0630000000001</v>
      </c>
      <c r="X335">
        <v>1402.4559999999999</v>
      </c>
      <c r="Y335">
        <v>1317.37</v>
      </c>
      <c r="Z335" s="6">
        <v>35512.862999999998</v>
      </c>
    </row>
    <row r="336" spans="1:26" ht="15" x14ac:dyDescent="0.25">
      <c r="A336" s="17">
        <v>45625</v>
      </c>
      <c r="B336">
        <v>1219.0830000000001</v>
      </c>
      <c r="C336">
        <v>1149.8430000000001</v>
      </c>
      <c r="D336">
        <v>1124.5219999999999</v>
      </c>
      <c r="E336">
        <v>1097.826</v>
      </c>
      <c r="F336">
        <v>1168.337</v>
      </c>
      <c r="G336">
        <v>1203.4839999999999</v>
      </c>
      <c r="H336">
        <v>1028.444</v>
      </c>
      <c r="I336">
        <v>1182.165</v>
      </c>
      <c r="J336">
        <v>1595.31</v>
      </c>
      <c r="K336">
        <v>1671.1579999999999</v>
      </c>
      <c r="L336">
        <v>1721.5160000000001</v>
      </c>
      <c r="M336">
        <v>1613.9960000000001</v>
      </c>
      <c r="N336">
        <v>1181.499</v>
      </c>
      <c r="O336">
        <v>1123.885</v>
      </c>
      <c r="P336">
        <v>1085.6890000000001</v>
      </c>
      <c r="Q336">
        <v>1119.56</v>
      </c>
      <c r="R336">
        <v>1177.7660000000001</v>
      </c>
      <c r="S336">
        <v>1290.817</v>
      </c>
      <c r="T336">
        <v>1219.4059999999999</v>
      </c>
      <c r="U336">
        <v>1201.7190000000001</v>
      </c>
      <c r="V336">
        <v>1132.4449999999999</v>
      </c>
      <c r="W336">
        <v>1119.174</v>
      </c>
      <c r="X336">
        <v>1149.3599999999999</v>
      </c>
      <c r="Y336">
        <v>1143.23</v>
      </c>
      <c r="Z336" s="6">
        <v>29720.233999999997</v>
      </c>
    </row>
    <row r="337" spans="1:26" ht="15" x14ac:dyDescent="0.25">
      <c r="A337" s="17">
        <v>45626</v>
      </c>
      <c r="B337">
        <v>1097.902</v>
      </c>
      <c r="C337">
        <v>1081.7470000000001</v>
      </c>
      <c r="D337">
        <v>1061.3800000000001</v>
      </c>
      <c r="E337">
        <v>1087.681</v>
      </c>
      <c r="F337">
        <v>1040.2840000000001</v>
      </c>
      <c r="G337">
        <v>1035.2439999999999</v>
      </c>
      <c r="H337">
        <v>842.40300000000002</v>
      </c>
      <c r="I337">
        <v>784.98900000000003</v>
      </c>
      <c r="J337">
        <v>747.49099999999999</v>
      </c>
      <c r="K337">
        <v>722.14300000000003</v>
      </c>
      <c r="L337">
        <v>712.59400000000005</v>
      </c>
      <c r="M337">
        <v>760.755</v>
      </c>
      <c r="N337">
        <v>878.82500000000005</v>
      </c>
      <c r="O337">
        <v>868.36800000000005</v>
      </c>
      <c r="P337">
        <v>857.88300000000004</v>
      </c>
      <c r="Q337">
        <v>841.428</v>
      </c>
      <c r="R337">
        <v>1024.3979999999999</v>
      </c>
      <c r="S337">
        <v>1257.5039999999999</v>
      </c>
      <c r="T337">
        <v>1316.961</v>
      </c>
      <c r="U337">
        <v>1371.643</v>
      </c>
      <c r="V337">
        <v>1358.1949999999999</v>
      </c>
      <c r="W337">
        <v>1334.6179999999999</v>
      </c>
      <c r="X337">
        <v>1306.337</v>
      </c>
      <c r="Y337">
        <v>1232.348</v>
      </c>
      <c r="Z337" s="6">
        <v>24623.120999999999</v>
      </c>
    </row>
    <row r="338" spans="1:26" ht="15" x14ac:dyDescent="0.25">
      <c r="A338" s="17">
        <v>45627</v>
      </c>
      <c r="B338">
        <v>1161.98</v>
      </c>
      <c r="C338">
        <v>1083.914</v>
      </c>
      <c r="D338">
        <v>1048.623</v>
      </c>
      <c r="E338">
        <v>1087.154</v>
      </c>
      <c r="F338">
        <v>1106.472</v>
      </c>
      <c r="G338">
        <v>1147.732</v>
      </c>
      <c r="H338">
        <v>986.18100000000004</v>
      </c>
      <c r="I338">
        <v>1232.8630000000001</v>
      </c>
      <c r="J338">
        <v>1682.7270000000001</v>
      </c>
      <c r="K338">
        <v>1795.067</v>
      </c>
      <c r="L338">
        <v>1856.702</v>
      </c>
      <c r="M338">
        <v>1860.268</v>
      </c>
      <c r="N338">
        <v>1903.991</v>
      </c>
      <c r="O338">
        <v>1713.7729999999999</v>
      </c>
      <c r="P338">
        <v>1594.7809999999999</v>
      </c>
      <c r="Q338">
        <v>1496.0630000000001</v>
      </c>
      <c r="R338">
        <v>1586.6949999999999</v>
      </c>
      <c r="S338">
        <v>1740.932</v>
      </c>
      <c r="T338">
        <v>1673.3320000000001</v>
      </c>
      <c r="U338">
        <v>1672.374</v>
      </c>
      <c r="V338">
        <v>1602.5260000000001</v>
      </c>
      <c r="W338">
        <v>1539.0719999999999</v>
      </c>
      <c r="X338">
        <v>1428.1690000000001</v>
      </c>
      <c r="Y338">
        <v>1325.492</v>
      </c>
      <c r="Z338" s="6">
        <v>35326.882999999994</v>
      </c>
    </row>
    <row r="339" spans="1:26" ht="15" x14ac:dyDescent="0.25">
      <c r="A339" s="17">
        <v>45628</v>
      </c>
      <c r="B339">
        <v>1226.4090000000001</v>
      </c>
      <c r="C339">
        <v>1116.845</v>
      </c>
      <c r="D339">
        <v>1074.586</v>
      </c>
      <c r="E339">
        <v>1086.3820000000001</v>
      </c>
      <c r="F339">
        <v>1142.848</v>
      </c>
      <c r="G339">
        <v>1187.9780000000001</v>
      </c>
      <c r="H339">
        <v>1067.011</v>
      </c>
      <c r="I339">
        <v>1241.117</v>
      </c>
      <c r="J339">
        <v>1771.194</v>
      </c>
      <c r="K339">
        <v>1907.585</v>
      </c>
      <c r="L339">
        <v>1965.8779999999999</v>
      </c>
      <c r="M339">
        <v>1972.2149999999999</v>
      </c>
      <c r="N339">
        <v>1984.5519999999999</v>
      </c>
      <c r="O339">
        <v>1775.4079999999999</v>
      </c>
      <c r="P339">
        <v>1653.547</v>
      </c>
      <c r="Q339">
        <v>1504.5920000000001</v>
      </c>
      <c r="R339">
        <v>1559.114</v>
      </c>
      <c r="S339">
        <v>1739.0239999999999</v>
      </c>
      <c r="T339">
        <v>1688.028</v>
      </c>
      <c r="U339">
        <v>1642.472</v>
      </c>
      <c r="V339">
        <v>1551.443</v>
      </c>
      <c r="W339">
        <v>1480.45</v>
      </c>
      <c r="X339">
        <v>1383.5170000000001</v>
      </c>
      <c r="Y339">
        <v>1312.704</v>
      </c>
      <c r="Z339" s="6">
        <v>36034.898999999998</v>
      </c>
    </row>
    <row r="340" spans="1:26" ht="15" x14ac:dyDescent="0.25">
      <c r="A340" s="17">
        <v>45629</v>
      </c>
      <c r="B340">
        <v>1225.8320000000001</v>
      </c>
      <c r="C340">
        <v>1159.9480000000001</v>
      </c>
      <c r="D340">
        <v>1107.7239999999999</v>
      </c>
      <c r="E340">
        <v>1113.143</v>
      </c>
      <c r="F340">
        <v>1150.7739999999999</v>
      </c>
      <c r="G340">
        <v>1173.193</v>
      </c>
      <c r="H340">
        <v>1044.23</v>
      </c>
      <c r="I340">
        <v>1268.7729999999999</v>
      </c>
      <c r="J340">
        <v>1765.9760000000001</v>
      </c>
      <c r="K340">
        <v>1934.3879999999999</v>
      </c>
      <c r="L340">
        <v>1928.501</v>
      </c>
      <c r="M340">
        <v>1871.4559999999999</v>
      </c>
      <c r="N340">
        <v>1961.3610000000001</v>
      </c>
      <c r="O340">
        <v>1831.7739999999999</v>
      </c>
      <c r="P340">
        <v>1663.9649999999999</v>
      </c>
      <c r="Q340">
        <v>1504.212</v>
      </c>
      <c r="R340">
        <v>1564.145</v>
      </c>
      <c r="S340">
        <v>1742.8130000000001</v>
      </c>
      <c r="T340">
        <v>1675.66</v>
      </c>
      <c r="U340">
        <v>1619.35</v>
      </c>
      <c r="V340">
        <v>1543.79</v>
      </c>
      <c r="W340">
        <v>1456.2449999999999</v>
      </c>
      <c r="X340">
        <v>1370.6089999999999</v>
      </c>
      <c r="Y340">
        <v>1347.7429999999999</v>
      </c>
      <c r="Z340" s="6">
        <v>36025.604999999996</v>
      </c>
    </row>
    <row r="341" spans="1:26" ht="15" x14ac:dyDescent="0.25">
      <c r="A341" s="17">
        <v>45630</v>
      </c>
      <c r="B341">
        <v>1224.9939999999999</v>
      </c>
      <c r="C341">
        <v>1124.9970000000001</v>
      </c>
      <c r="D341">
        <v>1094.3820000000001</v>
      </c>
      <c r="E341">
        <v>1097.452</v>
      </c>
      <c r="F341">
        <v>1126.211</v>
      </c>
      <c r="G341">
        <v>1173.7529999999999</v>
      </c>
      <c r="H341">
        <v>1062.7159999999999</v>
      </c>
      <c r="I341">
        <v>1264.693</v>
      </c>
      <c r="J341">
        <v>1748.201</v>
      </c>
      <c r="K341">
        <v>1921.463</v>
      </c>
      <c r="L341">
        <v>1933.287</v>
      </c>
      <c r="M341">
        <v>1923.5309999999999</v>
      </c>
      <c r="N341">
        <v>1909.8140000000001</v>
      </c>
      <c r="O341">
        <v>1834.3050000000001</v>
      </c>
      <c r="P341">
        <v>1709.413</v>
      </c>
      <c r="Q341">
        <v>1521.0640000000001</v>
      </c>
      <c r="R341">
        <v>1601.222</v>
      </c>
      <c r="S341">
        <v>1757.2539999999999</v>
      </c>
      <c r="T341">
        <v>1659.636</v>
      </c>
      <c r="U341">
        <v>1633.577</v>
      </c>
      <c r="V341">
        <v>1559.415</v>
      </c>
      <c r="W341">
        <v>1506.316</v>
      </c>
      <c r="X341">
        <v>1389.797</v>
      </c>
      <c r="Y341">
        <v>1301.819</v>
      </c>
      <c r="Z341" s="6">
        <v>36079.311999999998</v>
      </c>
    </row>
    <row r="342" spans="1:26" ht="15" x14ac:dyDescent="0.25">
      <c r="A342" s="17">
        <v>45631</v>
      </c>
      <c r="B342">
        <v>1198.4949999999999</v>
      </c>
      <c r="C342">
        <v>1116.3530000000001</v>
      </c>
      <c r="D342">
        <v>1120.8810000000001</v>
      </c>
      <c r="E342">
        <v>1114.317</v>
      </c>
      <c r="F342">
        <v>1139.0360000000001</v>
      </c>
      <c r="G342">
        <v>1179.895</v>
      </c>
      <c r="H342">
        <v>1057.3150000000001</v>
      </c>
      <c r="I342">
        <v>1246.3420000000001</v>
      </c>
      <c r="J342">
        <v>1721.971</v>
      </c>
      <c r="K342">
        <v>1895.443</v>
      </c>
      <c r="L342">
        <v>1943.8230000000001</v>
      </c>
      <c r="M342">
        <v>1941.4780000000001</v>
      </c>
      <c r="N342">
        <v>2018.222</v>
      </c>
      <c r="O342">
        <v>1964.0540000000001</v>
      </c>
      <c r="P342">
        <v>1756.415</v>
      </c>
      <c r="Q342">
        <v>1542.798</v>
      </c>
      <c r="R342">
        <v>1553.347</v>
      </c>
      <c r="S342">
        <v>1710.239</v>
      </c>
      <c r="T342">
        <v>1602.0150000000001</v>
      </c>
      <c r="U342">
        <v>1588.692</v>
      </c>
      <c r="V342">
        <v>1482.297</v>
      </c>
      <c r="W342">
        <v>1416.3489999999999</v>
      </c>
      <c r="X342">
        <v>1331.799</v>
      </c>
      <c r="Y342">
        <v>1287.6569999999999</v>
      </c>
      <c r="Z342" s="6">
        <v>35929.233</v>
      </c>
    </row>
    <row r="343" spans="1:26" ht="15" x14ac:dyDescent="0.25">
      <c r="A343" s="17">
        <v>45632</v>
      </c>
      <c r="B343">
        <v>1230.586</v>
      </c>
      <c r="C343">
        <v>1160.175</v>
      </c>
      <c r="D343">
        <v>1081.835</v>
      </c>
      <c r="E343">
        <v>1083.8389999999999</v>
      </c>
      <c r="F343">
        <v>1162.135</v>
      </c>
      <c r="G343">
        <v>1201.806</v>
      </c>
      <c r="H343">
        <v>1059.116</v>
      </c>
      <c r="I343">
        <v>1189.5509999999999</v>
      </c>
      <c r="J343">
        <v>1616.883</v>
      </c>
      <c r="K343">
        <v>1700.6579999999999</v>
      </c>
      <c r="L343">
        <v>1678.7529999999999</v>
      </c>
      <c r="M343">
        <v>1624.846</v>
      </c>
      <c r="N343">
        <v>1221.8789999999999</v>
      </c>
      <c r="O343">
        <v>1192.752</v>
      </c>
      <c r="P343">
        <v>1150.3230000000001</v>
      </c>
      <c r="Q343">
        <v>1168.2380000000001</v>
      </c>
      <c r="R343">
        <v>1222.519</v>
      </c>
      <c r="S343">
        <v>1275.1859999999999</v>
      </c>
      <c r="T343">
        <v>1213.8889999999999</v>
      </c>
      <c r="U343">
        <v>1231.585</v>
      </c>
      <c r="V343">
        <v>1191.2750000000001</v>
      </c>
      <c r="W343">
        <v>1149.05</v>
      </c>
      <c r="X343">
        <v>1199.7449999999999</v>
      </c>
      <c r="Y343">
        <v>1145.6880000000001</v>
      </c>
      <c r="Z343" s="6">
        <v>30152.311999999998</v>
      </c>
    </row>
    <row r="344" spans="1:26" ht="15" x14ac:dyDescent="0.25">
      <c r="A344" s="17">
        <v>45633</v>
      </c>
      <c r="B344">
        <v>1086.162</v>
      </c>
      <c r="C344">
        <v>1084.5519999999999</v>
      </c>
      <c r="D344">
        <v>1074.925</v>
      </c>
      <c r="E344">
        <v>1051.5809999999999</v>
      </c>
      <c r="F344">
        <v>1038.875</v>
      </c>
      <c r="G344">
        <v>1026.751</v>
      </c>
      <c r="H344">
        <v>834.39599999999996</v>
      </c>
      <c r="I344">
        <v>785.82799999999997</v>
      </c>
      <c r="J344">
        <v>757.51499999999999</v>
      </c>
      <c r="K344">
        <v>725.35400000000004</v>
      </c>
      <c r="L344">
        <v>747.63099999999997</v>
      </c>
      <c r="M344">
        <v>813.50199999999995</v>
      </c>
      <c r="N344">
        <v>902.88499999999999</v>
      </c>
      <c r="O344">
        <v>886.20399999999995</v>
      </c>
      <c r="P344">
        <v>830.899</v>
      </c>
      <c r="Q344">
        <v>851.30200000000002</v>
      </c>
      <c r="R344">
        <v>1077.894</v>
      </c>
      <c r="S344">
        <v>1269.4839999999999</v>
      </c>
      <c r="T344">
        <v>1311.3430000000001</v>
      </c>
      <c r="U344">
        <v>1365.682</v>
      </c>
      <c r="V344">
        <v>1366.05</v>
      </c>
      <c r="W344">
        <v>1382.296</v>
      </c>
      <c r="X344">
        <v>1321.3789999999999</v>
      </c>
      <c r="Y344">
        <v>1255.5999999999999</v>
      </c>
      <c r="Z344" s="6">
        <v>24848.089999999997</v>
      </c>
    </row>
    <row r="345" spans="1:26" ht="15" x14ac:dyDescent="0.25">
      <c r="A345" s="17">
        <v>45634</v>
      </c>
      <c r="B345">
        <v>1173.17</v>
      </c>
      <c r="C345">
        <v>1089.9349999999999</v>
      </c>
      <c r="D345">
        <v>1058.9369999999999</v>
      </c>
      <c r="E345">
        <v>1055.748</v>
      </c>
      <c r="F345">
        <v>1073.5309999999999</v>
      </c>
      <c r="G345">
        <v>1099.3920000000001</v>
      </c>
      <c r="H345">
        <v>1034.173</v>
      </c>
      <c r="I345">
        <v>1210.56</v>
      </c>
      <c r="J345">
        <v>1727.039</v>
      </c>
      <c r="K345">
        <v>1872.037</v>
      </c>
      <c r="L345">
        <v>1925.5029999999999</v>
      </c>
      <c r="M345">
        <v>1944.086</v>
      </c>
      <c r="N345">
        <v>1999.0260000000001</v>
      </c>
      <c r="O345">
        <v>1916.3119999999999</v>
      </c>
      <c r="P345">
        <v>1782.223</v>
      </c>
      <c r="Q345">
        <v>1571.5329999999999</v>
      </c>
      <c r="R345">
        <v>1628.13</v>
      </c>
      <c r="S345">
        <v>1794.4059999999999</v>
      </c>
      <c r="T345">
        <v>1740.1869999999999</v>
      </c>
      <c r="U345">
        <v>1706.223</v>
      </c>
      <c r="V345">
        <v>1618.0360000000001</v>
      </c>
      <c r="W345">
        <v>1580.7750000000001</v>
      </c>
      <c r="X345">
        <v>1479.3409999999999</v>
      </c>
      <c r="Y345">
        <v>1353.8610000000001</v>
      </c>
      <c r="Z345" s="6">
        <v>36434.163999999997</v>
      </c>
    </row>
    <row r="346" spans="1:26" ht="15" x14ac:dyDescent="0.25">
      <c r="A346" s="17">
        <v>45635</v>
      </c>
      <c r="B346">
        <v>1208.0050000000001</v>
      </c>
      <c r="C346">
        <v>1106.1980000000001</v>
      </c>
      <c r="D346">
        <v>1057.424</v>
      </c>
      <c r="E346">
        <v>1080.837</v>
      </c>
      <c r="F346">
        <v>1127.106</v>
      </c>
      <c r="G346">
        <v>1176.1890000000001</v>
      </c>
      <c r="H346">
        <v>1074.654</v>
      </c>
      <c r="I346">
        <v>1277.8699999999999</v>
      </c>
      <c r="J346">
        <v>1744.8309999999999</v>
      </c>
      <c r="K346">
        <v>1937.374</v>
      </c>
      <c r="L346">
        <v>1973.2049999999999</v>
      </c>
      <c r="M346">
        <v>2006.5940000000001</v>
      </c>
      <c r="N346">
        <v>2086.056</v>
      </c>
      <c r="O346">
        <v>2042.1210000000001</v>
      </c>
      <c r="P346">
        <v>1837.2370000000001</v>
      </c>
      <c r="Q346">
        <v>1590.36</v>
      </c>
      <c r="R346">
        <v>1644.5329999999999</v>
      </c>
      <c r="S346">
        <v>1776.711</v>
      </c>
      <c r="T346">
        <v>1803.364</v>
      </c>
      <c r="U346">
        <v>1795.107</v>
      </c>
      <c r="V346">
        <v>1694.925</v>
      </c>
      <c r="W346">
        <v>1651.1759999999999</v>
      </c>
      <c r="X346">
        <v>1522.502</v>
      </c>
      <c r="Y346">
        <v>1406.2719999999999</v>
      </c>
      <c r="Z346" s="6">
        <v>37620.650999999998</v>
      </c>
    </row>
    <row r="347" spans="1:26" ht="15" x14ac:dyDescent="0.25">
      <c r="A347" s="17">
        <v>45636</v>
      </c>
      <c r="B347">
        <v>1255.586</v>
      </c>
      <c r="C347">
        <v>1141.4090000000001</v>
      </c>
      <c r="D347">
        <v>1093.7</v>
      </c>
      <c r="E347">
        <v>1092.0250000000001</v>
      </c>
      <c r="F347">
        <v>1147.6010000000001</v>
      </c>
      <c r="G347">
        <v>1193.2660000000001</v>
      </c>
      <c r="H347">
        <v>1068.741</v>
      </c>
      <c r="I347">
        <v>1284.2650000000001</v>
      </c>
      <c r="J347">
        <v>1772.6579999999999</v>
      </c>
      <c r="K347">
        <v>1936.4269999999999</v>
      </c>
      <c r="L347">
        <v>1940.35</v>
      </c>
      <c r="M347">
        <v>1959.287</v>
      </c>
      <c r="N347">
        <v>1988.289</v>
      </c>
      <c r="O347">
        <v>1908.02</v>
      </c>
      <c r="P347">
        <v>1714.9</v>
      </c>
      <c r="Q347">
        <v>1532.48</v>
      </c>
      <c r="R347">
        <v>1622.4090000000001</v>
      </c>
      <c r="S347">
        <v>1781.7249999999999</v>
      </c>
      <c r="T347">
        <v>1780.038</v>
      </c>
      <c r="U347">
        <v>1750.2470000000001</v>
      </c>
      <c r="V347">
        <v>1649.5889999999999</v>
      </c>
      <c r="W347">
        <v>1549.538</v>
      </c>
      <c r="X347">
        <v>1476.999</v>
      </c>
      <c r="Y347">
        <v>1358.277</v>
      </c>
      <c r="Z347" s="6">
        <v>36997.826000000001</v>
      </c>
    </row>
    <row r="348" spans="1:26" ht="15" x14ac:dyDescent="0.25">
      <c r="A348" s="17">
        <v>45637</v>
      </c>
      <c r="B348">
        <v>1229.7950000000001</v>
      </c>
      <c r="C348">
        <v>1139.0640000000001</v>
      </c>
      <c r="D348">
        <v>1075.6310000000001</v>
      </c>
      <c r="E348">
        <v>1059.327</v>
      </c>
      <c r="F348">
        <v>1110.6510000000001</v>
      </c>
      <c r="G348">
        <v>1174.5319999999999</v>
      </c>
      <c r="H348">
        <v>1059.432</v>
      </c>
      <c r="I348">
        <v>1270.17</v>
      </c>
      <c r="J348">
        <v>1783.16</v>
      </c>
      <c r="K348">
        <v>1927.2560000000001</v>
      </c>
      <c r="L348">
        <v>1991.16</v>
      </c>
      <c r="M348">
        <v>1983.0429999999999</v>
      </c>
      <c r="N348">
        <v>2019.6579999999999</v>
      </c>
      <c r="O348">
        <v>1868.501</v>
      </c>
      <c r="P348">
        <v>1742.4849999999999</v>
      </c>
      <c r="Q348">
        <v>1522.675</v>
      </c>
      <c r="R348">
        <v>1561.069</v>
      </c>
      <c r="S348">
        <v>1723.7560000000001</v>
      </c>
      <c r="T348">
        <v>1671.16</v>
      </c>
      <c r="U348">
        <v>1688.7639999999999</v>
      </c>
      <c r="V348">
        <v>1590.4949999999999</v>
      </c>
      <c r="W348">
        <v>1569.248</v>
      </c>
      <c r="X348">
        <v>1509.3879999999999</v>
      </c>
      <c r="Y348">
        <v>1382.682</v>
      </c>
      <c r="Z348" s="6">
        <v>36653.101999999999</v>
      </c>
    </row>
    <row r="349" spans="1:26" ht="15" x14ac:dyDescent="0.25">
      <c r="A349" s="17">
        <v>45638</v>
      </c>
      <c r="B349">
        <v>1253.413</v>
      </c>
      <c r="C349">
        <v>1165.674</v>
      </c>
      <c r="D349">
        <v>1131.133</v>
      </c>
      <c r="E349">
        <v>1105.731</v>
      </c>
      <c r="F349">
        <v>1112.6859999999999</v>
      </c>
      <c r="G349">
        <v>1181.981</v>
      </c>
      <c r="H349">
        <v>1096.1510000000001</v>
      </c>
      <c r="I349">
        <v>1258.7139999999999</v>
      </c>
      <c r="J349">
        <v>1759.0730000000001</v>
      </c>
      <c r="K349">
        <v>1934.47</v>
      </c>
      <c r="L349">
        <v>1984.6179999999999</v>
      </c>
      <c r="M349">
        <v>2003.239</v>
      </c>
      <c r="N349">
        <v>2092.6680000000001</v>
      </c>
      <c r="O349">
        <v>1970.694</v>
      </c>
      <c r="P349">
        <v>1791.2529999999999</v>
      </c>
      <c r="Q349">
        <v>1578.125</v>
      </c>
      <c r="R349">
        <v>1564.134</v>
      </c>
      <c r="S349">
        <v>1731.326</v>
      </c>
      <c r="T349">
        <v>1669.2819999999999</v>
      </c>
      <c r="U349">
        <v>1593.2460000000001</v>
      </c>
      <c r="V349">
        <v>1500.31</v>
      </c>
      <c r="W349">
        <v>1457.94</v>
      </c>
      <c r="X349">
        <v>1415.069</v>
      </c>
      <c r="Y349">
        <v>1313.8209999999999</v>
      </c>
      <c r="Z349" s="6">
        <v>36664.751000000004</v>
      </c>
    </row>
    <row r="350" spans="1:26" ht="15" x14ac:dyDescent="0.25">
      <c r="A350" s="17">
        <v>45639</v>
      </c>
      <c r="B350">
        <v>1235.732</v>
      </c>
      <c r="C350">
        <v>1168.482</v>
      </c>
      <c r="D350">
        <v>1091.2159999999999</v>
      </c>
      <c r="E350">
        <v>1099.396</v>
      </c>
      <c r="F350">
        <v>1162.4000000000001</v>
      </c>
      <c r="G350">
        <v>1203.22</v>
      </c>
      <c r="H350">
        <v>1088.778</v>
      </c>
      <c r="I350">
        <v>1212.0619999999999</v>
      </c>
      <c r="J350">
        <v>1655.9870000000001</v>
      </c>
      <c r="K350">
        <v>1725.173</v>
      </c>
      <c r="L350">
        <v>1746.019</v>
      </c>
      <c r="M350">
        <v>1600.171</v>
      </c>
      <c r="N350">
        <v>1172.7329999999999</v>
      </c>
      <c r="O350">
        <v>1171.818</v>
      </c>
      <c r="P350">
        <v>1124</v>
      </c>
      <c r="Q350">
        <v>1140.0899999999999</v>
      </c>
      <c r="R350">
        <v>1264.2260000000001</v>
      </c>
      <c r="S350">
        <v>1356.7180000000001</v>
      </c>
      <c r="T350">
        <v>1286.9190000000001</v>
      </c>
      <c r="U350">
        <v>1286.8</v>
      </c>
      <c r="V350">
        <v>1244.5840000000001</v>
      </c>
      <c r="W350">
        <v>1219.248</v>
      </c>
      <c r="X350">
        <v>1253.4580000000001</v>
      </c>
      <c r="Y350">
        <v>1223.45</v>
      </c>
      <c r="Z350" s="6">
        <v>30732.68</v>
      </c>
    </row>
    <row r="351" spans="1:26" ht="15" x14ac:dyDescent="0.25">
      <c r="A351" s="17">
        <v>45640</v>
      </c>
      <c r="B351">
        <v>1147.5350000000001</v>
      </c>
      <c r="C351">
        <v>1143.7260000000001</v>
      </c>
      <c r="D351">
        <v>1106.4090000000001</v>
      </c>
      <c r="E351">
        <v>1084.5609999999999</v>
      </c>
      <c r="F351">
        <v>1057.654</v>
      </c>
      <c r="G351">
        <v>1070.9269999999999</v>
      </c>
      <c r="H351">
        <v>906.55</v>
      </c>
      <c r="I351">
        <v>802.69100000000003</v>
      </c>
      <c r="J351">
        <v>765.99400000000003</v>
      </c>
      <c r="K351">
        <v>753.26800000000003</v>
      </c>
      <c r="L351">
        <v>821.005</v>
      </c>
      <c r="M351">
        <v>882.18499999999995</v>
      </c>
      <c r="N351">
        <v>940.55600000000004</v>
      </c>
      <c r="O351">
        <v>947.09900000000005</v>
      </c>
      <c r="P351">
        <v>938.69100000000003</v>
      </c>
      <c r="Q351">
        <v>881.42</v>
      </c>
      <c r="R351">
        <v>1074.548</v>
      </c>
      <c r="S351">
        <v>1278.144</v>
      </c>
      <c r="T351">
        <v>1322.1310000000001</v>
      </c>
      <c r="U351">
        <v>1394.7380000000001</v>
      </c>
      <c r="V351">
        <v>1403.0219999999999</v>
      </c>
      <c r="W351">
        <v>1368.2819999999999</v>
      </c>
      <c r="X351">
        <v>1387.6880000000001</v>
      </c>
      <c r="Y351">
        <v>1285.9369999999999</v>
      </c>
      <c r="Z351" s="6">
        <v>25764.760999999999</v>
      </c>
    </row>
    <row r="352" spans="1:26" ht="15" x14ac:dyDescent="0.25">
      <c r="A352" s="17">
        <v>45641</v>
      </c>
      <c r="B352">
        <v>1195.087</v>
      </c>
      <c r="C352">
        <v>1116.1179999999999</v>
      </c>
      <c r="D352">
        <v>1075.8019999999999</v>
      </c>
      <c r="E352">
        <v>1061.175</v>
      </c>
      <c r="F352">
        <v>1108.7760000000001</v>
      </c>
      <c r="G352">
        <v>1168.749</v>
      </c>
      <c r="H352">
        <v>1073.011</v>
      </c>
      <c r="I352">
        <v>1271.3679999999999</v>
      </c>
      <c r="J352">
        <v>1812.7639999999999</v>
      </c>
      <c r="K352">
        <v>1968.6859999999999</v>
      </c>
      <c r="L352">
        <v>2045.684</v>
      </c>
      <c r="M352">
        <v>2012.126</v>
      </c>
      <c r="N352">
        <v>2011.145</v>
      </c>
      <c r="O352">
        <v>1919.904</v>
      </c>
      <c r="P352">
        <v>1765.5319999999999</v>
      </c>
      <c r="Q352">
        <v>1584.019</v>
      </c>
      <c r="R352">
        <v>1630.0160000000001</v>
      </c>
      <c r="S352">
        <v>1817.691</v>
      </c>
      <c r="T352">
        <v>1736.6079999999999</v>
      </c>
      <c r="U352">
        <v>1703.2719999999999</v>
      </c>
      <c r="V352">
        <v>1638.2560000000001</v>
      </c>
      <c r="W352">
        <v>1574.482</v>
      </c>
      <c r="X352">
        <v>1485.413</v>
      </c>
      <c r="Y352">
        <v>1377.0650000000001</v>
      </c>
      <c r="Z352" s="6">
        <v>37152.748999999996</v>
      </c>
    </row>
    <row r="353" spans="1:26" ht="15" x14ac:dyDescent="0.25">
      <c r="A353" s="17">
        <v>45642</v>
      </c>
      <c r="B353">
        <v>1255.82</v>
      </c>
      <c r="C353">
        <v>1179.3699999999999</v>
      </c>
      <c r="D353">
        <v>1123.5</v>
      </c>
      <c r="E353">
        <v>1113.8420000000001</v>
      </c>
      <c r="F353">
        <v>1149.1969999999999</v>
      </c>
      <c r="G353">
        <v>1204.1959999999999</v>
      </c>
      <c r="H353">
        <v>1115.1189999999999</v>
      </c>
      <c r="I353">
        <v>1292.4570000000001</v>
      </c>
      <c r="J353">
        <v>1804.192</v>
      </c>
      <c r="K353">
        <v>2000.2149999999999</v>
      </c>
      <c r="L353">
        <v>2002.375</v>
      </c>
      <c r="M353">
        <v>1971.96</v>
      </c>
      <c r="N353">
        <v>2009.971</v>
      </c>
      <c r="O353">
        <v>1911.329</v>
      </c>
      <c r="P353">
        <v>1775.9559999999999</v>
      </c>
      <c r="Q353">
        <v>1580.0170000000001</v>
      </c>
      <c r="R353">
        <v>1598.1659999999999</v>
      </c>
      <c r="S353">
        <v>1790.22</v>
      </c>
      <c r="T353">
        <v>1763.3869999999999</v>
      </c>
      <c r="U353">
        <v>1724.703</v>
      </c>
      <c r="V353">
        <v>1600.0619999999999</v>
      </c>
      <c r="W353">
        <v>1570.502</v>
      </c>
      <c r="X353">
        <v>1505.318</v>
      </c>
      <c r="Y353">
        <v>1367.8009999999999</v>
      </c>
      <c r="Z353" s="6">
        <v>37409.675000000003</v>
      </c>
    </row>
    <row r="354" spans="1:26" ht="15" x14ac:dyDescent="0.25">
      <c r="A354" s="17">
        <v>45643</v>
      </c>
      <c r="B354">
        <v>1237.9870000000001</v>
      </c>
      <c r="C354">
        <v>1131.8030000000001</v>
      </c>
      <c r="D354">
        <v>1092.153</v>
      </c>
      <c r="E354">
        <v>1098.347</v>
      </c>
      <c r="F354">
        <v>1146.7650000000001</v>
      </c>
      <c r="G354">
        <v>1186.5450000000001</v>
      </c>
      <c r="H354">
        <v>1109.6780000000001</v>
      </c>
      <c r="I354">
        <v>1299.046</v>
      </c>
      <c r="J354">
        <v>1799.0070000000001</v>
      </c>
      <c r="K354">
        <v>1915.0920000000001</v>
      </c>
      <c r="L354">
        <v>1943.7329999999999</v>
      </c>
      <c r="M354">
        <v>1953.1289999999999</v>
      </c>
      <c r="N354">
        <v>2017.3920000000001</v>
      </c>
      <c r="O354">
        <v>1913.415</v>
      </c>
      <c r="P354">
        <v>1701.7049999999999</v>
      </c>
      <c r="Q354">
        <v>1537.6759999999999</v>
      </c>
      <c r="R354">
        <v>1611.64</v>
      </c>
      <c r="S354">
        <v>1736.7370000000001</v>
      </c>
      <c r="T354">
        <v>1692.809</v>
      </c>
      <c r="U354">
        <v>1684.877</v>
      </c>
      <c r="V354">
        <v>1591.954</v>
      </c>
      <c r="W354">
        <v>1608.634</v>
      </c>
      <c r="X354">
        <v>1477.4259999999999</v>
      </c>
      <c r="Y354">
        <v>1318.393</v>
      </c>
      <c r="Z354" s="6">
        <v>36805.942999999999</v>
      </c>
    </row>
    <row r="355" spans="1:26" ht="15" x14ac:dyDescent="0.25">
      <c r="A355" s="17">
        <v>45644</v>
      </c>
      <c r="B355">
        <v>1174.867</v>
      </c>
      <c r="C355">
        <v>1134.519</v>
      </c>
      <c r="D355">
        <v>1083.174</v>
      </c>
      <c r="E355">
        <v>1095.499</v>
      </c>
      <c r="F355">
        <v>1143.5419999999999</v>
      </c>
      <c r="G355">
        <v>1203.056</v>
      </c>
      <c r="H355">
        <v>1136.7639999999999</v>
      </c>
      <c r="I355">
        <v>1330.876</v>
      </c>
      <c r="J355">
        <v>1821.567</v>
      </c>
      <c r="K355">
        <v>1986.3579999999999</v>
      </c>
      <c r="L355">
        <v>2004.8</v>
      </c>
      <c r="M355">
        <v>1977.317</v>
      </c>
      <c r="N355">
        <v>2029.8720000000001</v>
      </c>
      <c r="O355">
        <v>1878.85</v>
      </c>
      <c r="P355">
        <v>1762.173</v>
      </c>
      <c r="Q355">
        <v>1590.809</v>
      </c>
      <c r="R355">
        <v>1657.3969999999999</v>
      </c>
      <c r="S355">
        <v>1814.8510000000001</v>
      </c>
      <c r="T355">
        <v>1758.2049999999999</v>
      </c>
      <c r="U355">
        <v>1715.325</v>
      </c>
      <c r="V355">
        <v>1616.0070000000001</v>
      </c>
      <c r="W355">
        <v>1569.3589999999999</v>
      </c>
      <c r="X355">
        <v>1507.6110000000001</v>
      </c>
      <c r="Y355">
        <v>1382.8589999999999</v>
      </c>
      <c r="Z355" s="6">
        <v>37375.656999999992</v>
      </c>
    </row>
    <row r="356" spans="1:26" ht="15" x14ac:dyDescent="0.25">
      <c r="A356" s="17">
        <v>45645</v>
      </c>
      <c r="B356">
        <v>1238.9839999999999</v>
      </c>
      <c r="C356">
        <v>1182.6410000000001</v>
      </c>
      <c r="D356">
        <v>1126.251</v>
      </c>
      <c r="E356">
        <v>1107.5160000000001</v>
      </c>
      <c r="F356">
        <v>1175.049</v>
      </c>
      <c r="G356">
        <v>1226.1859999999999</v>
      </c>
      <c r="H356">
        <v>1150.404</v>
      </c>
      <c r="I356">
        <v>1327.223</v>
      </c>
      <c r="J356">
        <v>1851.1949999999999</v>
      </c>
      <c r="K356">
        <v>2003.777</v>
      </c>
      <c r="L356">
        <v>2020.873</v>
      </c>
      <c r="M356">
        <v>1984.5920000000001</v>
      </c>
      <c r="N356">
        <v>1993.4670000000001</v>
      </c>
      <c r="O356">
        <v>1953.9190000000001</v>
      </c>
      <c r="P356">
        <v>1761.912</v>
      </c>
      <c r="Q356">
        <v>1573.4580000000001</v>
      </c>
      <c r="R356">
        <v>1563.9749999999999</v>
      </c>
      <c r="S356">
        <v>1744.4480000000001</v>
      </c>
      <c r="T356">
        <v>1696.1579999999999</v>
      </c>
      <c r="U356">
        <v>1634.7929999999999</v>
      </c>
      <c r="V356">
        <v>1539.58</v>
      </c>
      <c r="W356">
        <v>1478.53</v>
      </c>
      <c r="X356">
        <v>1387.27</v>
      </c>
      <c r="Y356">
        <v>1337.4349999999999</v>
      </c>
      <c r="Z356" s="6">
        <v>37059.635999999991</v>
      </c>
    </row>
    <row r="357" spans="1:26" ht="15" x14ac:dyDescent="0.25">
      <c r="A357" s="17">
        <v>45646</v>
      </c>
      <c r="B357">
        <v>1221.173</v>
      </c>
      <c r="C357">
        <v>1166.1500000000001</v>
      </c>
      <c r="D357">
        <v>1155.7049999999999</v>
      </c>
      <c r="E357">
        <v>1116.1869999999999</v>
      </c>
      <c r="F357">
        <v>1182.3879999999999</v>
      </c>
      <c r="G357">
        <v>1247.73</v>
      </c>
      <c r="H357">
        <v>1181.75</v>
      </c>
      <c r="I357">
        <v>1277.43</v>
      </c>
      <c r="J357">
        <v>1741.6420000000001</v>
      </c>
      <c r="K357">
        <v>1833.4670000000001</v>
      </c>
      <c r="L357">
        <v>1826.0170000000001</v>
      </c>
      <c r="M357">
        <v>1684.732</v>
      </c>
      <c r="N357">
        <v>1202.0170000000001</v>
      </c>
      <c r="O357">
        <v>1145.0709999999999</v>
      </c>
      <c r="P357">
        <v>1095.3689999999999</v>
      </c>
      <c r="Q357">
        <v>1092.19</v>
      </c>
      <c r="R357">
        <v>1203.3119999999999</v>
      </c>
      <c r="S357">
        <v>1299.5609999999999</v>
      </c>
      <c r="T357">
        <v>1252.604</v>
      </c>
      <c r="U357">
        <v>1230.636</v>
      </c>
      <c r="V357">
        <v>1208.461</v>
      </c>
      <c r="W357">
        <v>1213.444</v>
      </c>
      <c r="X357">
        <v>1225.6379999999999</v>
      </c>
      <c r="Y357">
        <v>1194.3499999999999</v>
      </c>
      <c r="Z357" s="6">
        <v>30997.02399999999</v>
      </c>
    </row>
    <row r="358" spans="1:26" ht="15" x14ac:dyDescent="0.25">
      <c r="A358" s="17">
        <v>45647</v>
      </c>
      <c r="B358">
        <v>1119.751</v>
      </c>
      <c r="C358">
        <v>1115.27</v>
      </c>
      <c r="D358">
        <v>1104.424</v>
      </c>
      <c r="E358">
        <v>1118.17</v>
      </c>
      <c r="F358">
        <v>1091.7840000000001</v>
      </c>
      <c r="G358">
        <v>1094.134</v>
      </c>
      <c r="H358">
        <v>924.75699999999995</v>
      </c>
      <c r="I358">
        <v>825.54200000000003</v>
      </c>
      <c r="J358">
        <v>792.53200000000004</v>
      </c>
      <c r="K358">
        <v>751.25900000000001</v>
      </c>
      <c r="L358">
        <v>772.32399999999996</v>
      </c>
      <c r="M358">
        <v>832.19200000000001</v>
      </c>
      <c r="N358">
        <v>927.49599999999998</v>
      </c>
      <c r="O358">
        <v>927.75599999999997</v>
      </c>
      <c r="P358">
        <v>894.63599999999997</v>
      </c>
      <c r="Q358">
        <v>867.88400000000001</v>
      </c>
      <c r="R358">
        <v>1049.58</v>
      </c>
      <c r="S358">
        <v>1230.442</v>
      </c>
      <c r="T358">
        <v>1354.3710000000001</v>
      </c>
      <c r="U358">
        <v>1437.0070000000001</v>
      </c>
      <c r="V358">
        <v>1494.8309999999999</v>
      </c>
      <c r="W358">
        <v>1482.7149999999999</v>
      </c>
      <c r="X358">
        <v>1474.336</v>
      </c>
      <c r="Y358">
        <v>1338.0889999999999</v>
      </c>
      <c r="Z358" s="6">
        <v>26021.281999999996</v>
      </c>
    </row>
    <row r="359" spans="1:26" ht="15" x14ac:dyDescent="0.25">
      <c r="A359" s="17">
        <v>45648</v>
      </c>
      <c r="B359">
        <v>1219.085</v>
      </c>
      <c r="C359">
        <v>1109.7139999999999</v>
      </c>
      <c r="D359">
        <v>1084.6199999999999</v>
      </c>
      <c r="E359">
        <v>1087.856</v>
      </c>
      <c r="F359">
        <v>1156.2819999999999</v>
      </c>
      <c r="G359">
        <v>1212.1769999999999</v>
      </c>
      <c r="H359">
        <v>1103.1610000000001</v>
      </c>
      <c r="I359">
        <v>1296.202</v>
      </c>
      <c r="J359">
        <v>1822.7470000000001</v>
      </c>
      <c r="K359">
        <v>1953.614</v>
      </c>
      <c r="L359">
        <v>2014.626</v>
      </c>
      <c r="M359">
        <v>1951.346</v>
      </c>
      <c r="N359">
        <v>2011.3430000000001</v>
      </c>
      <c r="O359">
        <v>1914.99</v>
      </c>
      <c r="P359">
        <v>1840.998</v>
      </c>
      <c r="Q359">
        <v>1664.1579999999999</v>
      </c>
      <c r="R359">
        <v>1677.558</v>
      </c>
      <c r="S359">
        <v>1872.873</v>
      </c>
      <c r="T359">
        <v>1766.634</v>
      </c>
      <c r="U359">
        <v>1723.145</v>
      </c>
      <c r="V359">
        <v>1706.088</v>
      </c>
      <c r="W359">
        <v>1639.482</v>
      </c>
      <c r="X359">
        <v>1527.7739999999999</v>
      </c>
      <c r="Y359">
        <v>1341.2280000000001</v>
      </c>
      <c r="Z359" s="6">
        <v>37697.701000000008</v>
      </c>
    </row>
    <row r="360" spans="1:26" ht="15" x14ac:dyDescent="0.25">
      <c r="A360" s="17">
        <v>45649</v>
      </c>
      <c r="B360">
        <v>1236.0119999999999</v>
      </c>
      <c r="C360">
        <v>1144.088</v>
      </c>
      <c r="D360">
        <v>1082.67</v>
      </c>
      <c r="E360">
        <v>1098.076</v>
      </c>
      <c r="F360">
        <v>1189.741</v>
      </c>
      <c r="G360">
        <v>1216.9269999999999</v>
      </c>
      <c r="H360">
        <v>1159.1320000000001</v>
      </c>
      <c r="I360">
        <v>1345.973</v>
      </c>
      <c r="J360">
        <v>1810.6179999999999</v>
      </c>
      <c r="K360">
        <v>1987.2670000000001</v>
      </c>
      <c r="L360">
        <v>2023.5930000000001</v>
      </c>
      <c r="M360">
        <v>1930.327</v>
      </c>
      <c r="N360">
        <v>1981.482</v>
      </c>
      <c r="O360">
        <v>1877.4459999999999</v>
      </c>
      <c r="P360">
        <v>1752.2070000000001</v>
      </c>
      <c r="Q360">
        <v>1608.748</v>
      </c>
      <c r="R360">
        <v>1619.713</v>
      </c>
      <c r="S360">
        <v>1805.0229999999999</v>
      </c>
      <c r="T360">
        <v>1723.981</v>
      </c>
      <c r="U360">
        <v>1704.2349999999999</v>
      </c>
      <c r="V360">
        <v>1661.45</v>
      </c>
      <c r="W360">
        <v>1541.9870000000001</v>
      </c>
      <c r="X360">
        <v>1483.8920000000001</v>
      </c>
      <c r="Y360">
        <v>1360.9739999999999</v>
      </c>
      <c r="Z360" s="6">
        <v>37345.561999999998</v>
      </c>
    </row>
    <row r="361" spans="1:26" ht="15" x14ac:dyDescent="0.25">
      <c r="A361" s="17">
        <v>45650</v>
      </c>
      <c r="B361">
        <v>1256.2760000000001</v>
      </c>
      <c r="C361">
        <v>1180.9059999999999</v>
      </c>
      <c r="D361">
        <v>1141.277</v>
      </c>
      <c r="E361">
        <v>1141.0889999999999</v>
      </c>
      <c r="F361">
        <v>1192.3530000000001</v>
      </c>
      <c r="G361">
        <v>1261.3620000000001</v>
      </c>
      <c r="H361">
        <v>1186.1559999999999</v>
      </c>
      <c r="I361">
        <v>1361.8040000000001</v>
      </c>
      <c r="J361">
        <v>1866.07</v>
      </c>
      <c r="K361">
        <v>2034.8630000000001</v>
      </c>
      <c r="L361">
        <v>1992.5550000000001</v>
      </c>
      <c r="M361">
        <v>1954.8240000000001</v>
      </c>
      <c r="N361">
        <v>1973.548</v>
      </c>
      <c r="O361">
        <v>1848.454</v>
      </c>
      <c r="P361">
        <v>1718.365</v>
      </c>
      <c r="Q361">
        <v>1543.288</v>
      </c>
      <c r="R361">
        <v>1597.2950000000001</v>
      </c>
      <c r="S361">
        <v>1774.317</v>
      </c>
      <c r="T361">
        <v>1794.152</v>
      </c>
      <c r="U361">
        <v>1768.5509999999999</v>
      </c>
      <c r="V361">
        <v>1755.152</v>
      </c>
      <c r="W361">
        <v>1641.9290000000001</v>
      </c>
      <c r="X361">
        <v>1597.3989999999999</v>
      </c>
      <c r="Y361">
        <v>1432.326</v>
      </c>
      <c r="Z361" s="6">
        <v>38014.310999999994</v>
      </c>
    </row>
    <row r="362" spans="1:26" ht="15" x14ac:dyDescent="0.25">
      <c r="A362" s="17">
        <v>45651</v>
      </c>
      <c r="B362">
        <v>1312.9749999999999</v>
      </c>
      <c r="C362">
        <v>1217.7049999999999</v>
      </c>
      <c r="D362">
        <v>1145.9680000000001</v>
      </c>
      <c r="E362">
        <v>1140.5160000000001</v>
      </c>
      <c r="F362">
        <v>1224.335</v>
      </c>
      <c r="G362">
        <v>1281.2809999999999</v>
      </c>
      <c r="H362">
        <v>1182.7619999999999</v>
      </c>
      <c r="I362">
        <v>1346.39</v>
      </c>
      <c r="J362">
        <v>1863.229</v>
      </c>
      <c r="K362">
        <v>2009.54</v>
      </c>
      <c r="L362">
        <v>2037.175</v>
      </c>
      <c r="M362">
        <v>1996.84</v>
      </c>
      <c r="N362">
        <v>1984.3209999999999</v>
      </c>
      <c r="O362">
        <v>1772.3679999999999</v>
      </c>
      <c r="P362">
        <v>1648.8219999999999</v>
      </c>
      <c r="Q362">
        <v>1393.951</v>
      </c>
      <c r="R362">
        <v>1344.55</v>
      </c>
      <c r="S362">
        <v>1540.9780000000001</v>
      </c>
      <c r="T362">
        <v>1597.019</v>
      </c>
      <c r="U362">
        <v>1629.4639999999999</v>
      </c>
      <c r="V362">
        <v>1598.0830000000001</v>
      </c>
      <c r="W362">
        <v>1626.8520000000001</v>
      </c>
      <c r="X362">
        <v>1502.9849999999999</v>
      </c>
      <c r="Y362">
        <v>1396.8720000000001</v>
      </c>
      <c r="Z362" s="6">
        <v>36794.981</v>
      </c>
    </row>
    <row r="363" spans="1:26" ht="15" x14ac:dyDescent="0.25">
      <c r="A363" s="17">
        <v>45652</v>
      </c>
      <c r="B363">
        <v>1249.489</v>
      </c>
      <c r="C363">
        <v>1179.6120000000001</v>
      </c>
      <c r="D363">
        <v>1150.51</v>
      </c>
      <c r="E363">
        <v>1167.6969999999999</v>
      </c>
      <c r="F363">
        <v>1183.76</v>
      </c>
      <c r="G363">
        <v>1280.2660000000001</v>
      </c>
      <c r="H363">
        <v>1177.595</v>
      </c>
      <c r="I363">
        <v>1274.626</v>
      </c>
      <c r="J363">
        <v>1795.317</v>
      </c>
      <c r="K363">
        <v>1929.318</v>
      </c>
      <c r="L363">
        <v>1940.652</v>
      </c>
      <c r="M363">
        <v>1894.998</v>
      </c>
      <c r="N363">
        <v>1893.3230000000001</v>
      </c>
      <c r="O363">
        <v>1756.204</v>
      </c>
      <c r="P363">
        <v>1533.5840000000001</v>
      </c>
      <c r="Q363">
        <v>1287.2239999999999</v>
      </c>
      <c r="R363">
        <v>1347.05</v>
      </c>
      <c r="S363">
        <v>1562.319</v>
      </c>
      <c r="T363">
        <v>1557.181</v>
      </c>
      <c r="U363">
        <v>1578.54</v>
      </c>
      <c r="V363">
        <v>1586.348</v>
      </c>
      <c r="W363">
        <v>1503.654</v>
      </c>
      <c r="X363">
        <v>1400.4380000000001</v>
      </c>
      <c r="Y363">
        <v>1314.731</v>
      </c>
      <c r="Z363" s="6">
        <v>35544.436000000002</v>
      </c>
    </row>
    <row r="364" spans="1:26" ht="15" x14ac:dyDescent="0.25">
      <c r="A364" s="17">
        <v>45653</v>
      </c>
      <c r="B364">
        <v>1230.4590000000001</v>
      </c>
      <c r="C364">
        <v>1166.0029999999999</v>
      </c>
      <c r="D364">
        <v>1113.528</v>
      </c>
      <c r="E364">
        <v>1124.789</v>
      </c>
      <c r="F364">
        <v>1212.7829999999999</v>
      </c>
      <c r="G364">
        <v>1266.97</v>
      </c>
      <c r="H364">
        <v>1152.44</v>
      </c>
      <c r="I364">
        <v>1192.556</v>
      </c>
      <c r="J364">
        <v>1542.0619999999999</v>
      </c>
      <c r="K364">
        <v>1625.5119999999999</v>
      </c>
      <c r="L364">
        <v>1588.57</v>
      </c>
      <c r="M364">
        <v>1336.1949999999999</v>
      </c>
      <c r="N364">
        <v>1146.28</v>
      </c>
      <c r="O364">
        <v>1123.412</v>
      </c>
      <c r="P364">
        <v>1064.385</v>
      </c>
      <c r="Q364">
        <v>1097.4760000000001</v>
      </c>
      <c r="R364">
        <v>1158.345</v>
      </c>
      <c r="S364">
        <v>1319.0930000000001</v>
      </c>
      <c r="T364">
        <v>1246.5440000000001</v>
      </c>
      <c r="U364">
        <v>1239.431</v>
      </c>
      <c r="V364">
        <v>1207.444</v>
      </c>
      <c r="W364">
        <v>1234.7850000000001</v>
      </c>
      <c r="X364">
        <v>1236.4090000000001</v>
      </c>
      <c r="Y364">
        <v>1210.269</v>
      </c>
      <c r="Z364" s="6">
        <v>29835.74</v>
      </c>
    </row>
    <row r="365" spans="1:26" ht="15" x14ac:dyDescent="0.25">
      <c r="A365" s="17">
        <v>45654</v>
      </c>
      <c r="B365">
        <v>1129.1869999999999</v>
      </c>
      <c r="C365">
        <v>1136.731</v>
      </c>
      <c r="D365">
        <v>1120.529</v>
      </c>
      <c r="E365">
        <v>1121.223</v>
      </c>
      <c r="F365">
        <v>1077.4649999999999</v>
      </c>
      <c r="G365">
        <v>1078.174</v>
      </c>
      <c r="H365">
        <v>888.89099999999996</v>
      </c>
      <c r="I365">
        <v>774.87699999999995</v>
      </c>
      <c r="J365">
        <v>763.38199999999995</v>
      </c>
      <c r="K365">
        <v>724.95699999999999</v>
      </c>
      <c r="L365">
        <v>723.16499999999996</v>
      </c>
      <c r="M365">
        <v>821.29100000000005</v>
      </c>
      <c r="N365">
        <v>900.42100000000005</v>
      </c>
      <c r="O365">
        <v>887.76300000000003</v>
      </c>
      <c r="P365">
        <v>863.13599999999997</v>
      </c>
      <c r="Q365">
        <v>889.25800000000004</v>
      </c>
      <c r="R365">
        <v>1046.6600000000001</v>
      </c>
      <c r="S365">
        <v>1208.0160000000001</v>
      </c>
      <c r="T365">
        <v>1270.4059999999999</v>
      </c>
      <c r="U365">
        <v>1429.5709999999999</v>
      </c>
      <c r="V365">
        <v>1466.3889999999999</v>
      </c>
      <c r="W365">
        <v>1478.4110000000001</v>
      </c>
      <c r="X365">
        <v>1416.6220000000001</v>
      </c>
      <c r="Y365">
        <v>1352.32</v>
      </c>
      <c r="Z365" s="6">
        <v>25568.844999999998</v>
      </c>
    </row>
    <row r="366" spans="1:26" ht="15" x14ac:dyDescent="0.25">
      <c r="A366" s="17">
        <v>45655</v>
      </c>
      <c r="B366">
        <v>1270.787</v>
      </c>
      <c r="C366">
        <v>1171.694</v>
      </c>
      <c r="D366">
        <v>1109.002</v>
      </c>
      <c r="E366">
        <v>1104.4829999999999</v>
      </c>
      <c r="F366">
        <v>1153.9929999999999</v>
      </c>
      <c r="G366">
        <v>1211.107</v>
      </c>
      <c r="H366">
        <v>1112.261</v>
      </c>
      <c r="I366">
        <v>1113.731</v>
      </c>
      <c r="J366">
        <v>1456.979</v>
      </c>
      <c r="K366">
        <v>1638.7660000000001</v>
      </c>
      <c r="L366">
        <v>1734.6410000000001</v>
      </c>
      <c r="M366">
        <v>1739.7940000000001</v>
      </c>
      <c r="N366">
        <v>1701.8630000000001</v>
      </c>
      <c r="O366">
        <v>1582.4159999999999</v>
      </c>
      <c r="P366">
        <v>1392.5820000000001</v>
      </c>
      <c r="Q366">
        <v>1250.0740000000001</v>
      </c>
      <c r="R366">
        <v>1294.0260000000001</v>
      </c>
      <c r="S366">
        <v>1563.951</v>
      </c>
      <c r="T366">
        <v>1530.0519999999999</v>
      </c>
      <c r="U366">
        <v>1524.3779999999999</v>
      </c>
      <c r="V366">
        <v>1517.461</v>
      </c>
      <c r="W366">
        <v>1452.722</v>
      </c>
      <c r="X366">
        <v>1446.9259999999999</v>
      </c>
      <c r="Y366">
        <v>1370.5709999999999</v>
      </c>
      <c r="Z366" s="6">
        <v>33444.26</v>
      </c>
    </row>
    <row r="367" spans="1:26" ht="15" x14ac:dyDescent="0.25">
      <c r="A367" s="17">
        <v>45656</v>
      </c>
      <c r="B367">
        <v>1244.913</v>
      </c>
      <c r="C367">
        <v>1139.3679999999999</v>
      </c>
      <c r="D367">
        <v>1084.5340000000001</v>
      </c>
      <c r="E367">
        <v>1118.8130000000001</v>
      </c>
      <c r="F367">
        <v>1193.8119999999999</v>
      </c>
      <c r="G367">
        <v>1194.346</v>
      </c>
      <c r="H367">
        <v>1092.5440000000001</v>
      </c>
      <c r="I367">
        <v>1127.1489999999999</v>
      </c>
      <c r="J367">
        <v>1531.9749999999999</v>
      </c>
      <c r="K367">
        <v>1780.1610000000001</v>
      </c>
      <c r="L367">
        <v>1867.7570000000001</v>
      </c>
      <c r="M367">
        <v>1854.9960000000001</v>
      </c>
      <c r="N367">
        <v>1891.2439999999999</v>
      </c>
      <c r="O367">
        <v>1719.3820000000001</v>
      </c>
      <c r="P367">
        <v>1521.819</v>
      </c>
      <c r="Q367">
        <v>1395.876</v>
      </c>
      <c r="R367">
        <v>1429.105</v>
      </c>
      <c r="S367">
        <v>1601.616</v>
      </c>
      <c r="T367">
        <v>1569.0029999999999</v>
      </c>
      <c r="U367">
        <v>1600.1690000000001</v>
      </c>
      <c r="V367">
        <v>1565.23</v>
      </c>
      <c r="W367">
        <v>1504.634</v>
      </c>
      <c r="X367">
        <v>1443.7909999999999</v>
      </c>
      <c r="Y367">
        <v>1371.453</v>
      </c>
      <c r="Z367" s="6">
        <v>34843.689999999995</v>
      </c>
    </row>
    <row r="368" spans="1:26" ht="15" x14ac:dyDescent="0.25">
      <c r="A368" s="17">
        <v>45657</v>
      </c>
      <c r="B368">
        <v>1255.722</v>
      </c>
      <c r="C368">
        <v>1164.279</v>
      </c>
      <c r="D368">
        <v>1127.1890000000001</v>
      </c>
      <c r="E368">
        <v>1125.597</v>
      </c>
      <c r="F368">
        <v>1197.7329999999999</v>
      </c>
      <c r="G368">
        <v>1202.4680000000001</v>
      </c>
      <c r="H368">
        <v>1079.9549999999999</v>
      </c>
      <c r="I368">
        <v>1160.9369999999999</v>
      </c>
      <c r="J368">
        <v>1570.5150000000001</v>
      </c>
      <c r="K368">
        <v>1795.7270000000001</v>
      </c>
      <c r="L368">
        <v>1901.3150000000001</v>
      </c>
      <c r="M368">
        <v>1923.8009999999999</v>
      </c>
      <c r="N368">
        <v>1929.6959999999999</v>
      </c>
      <c r="O368">
        <v>1698.3040000000001</v>
      </c>
      <c r="P368">
        <v>1406.671</v>
      </c>
      <c r="Q368">
        <v>1341.357</v>
      </c>
      <c r="R368">
        <v>1356.7619999999999</v>
      </c>
      <c r="S368">
        <v>1536.633</v>
      </c>
      <c r="T368">
        <v>1543.4369999999999</v>
      </c>
      <c r="U368">
        <v>1550.193</v>
      </c>
      <c r="V368">
        <v>1556.578</v>
      </c>
      <c r="W368">
        <v>1541.038</v>
      </c>
      <c r="X368">
        <v>1528.414</v>
      </c>
      <c r="Y368">
        <v>1406.404</v>
      </c>
      <c r="Z368" s="6">
        <v>34900.724999999999</v>
      </c>
    </row>
    <row r="369" spans="1:26" ht="15" x14ac:dyDescent="0.25">
      <c r="A369" s="15" t="s">
        <v>194</v>
      </c>
      <c r="B369" s="6">
        <v>533068.72859999991</v>
      </c>
      <c r="C369" s="6">
        <v>494251.52319999988</v>
      </c>
      <c r="D369" s="6">
        <v>473593.01829999994</v>
      </c>
      <c r="E369" s="6">
        <v>470246.38199999993</v>
      </c>
      <c r="F369" s="6">
        <v>481489.62339999987</v>
      </c>
      <c r="G369" s="6">
        <v>471510.24469999986</v>
      </c>
      <c r="H369" s="6">
        <v>439214.09150000016</v>
      </c>
      <c r="I369" s="6">
        <v>530078.14619999996</v>
      </c>
      <c r="J369" s="6">
        <v>770678.58480000019</v>
      </c>
      <c r="K369" s="6">
        <v>842194.71020000009</v>
      </c>
      <c r="L369" s="6">
        <v>865063.14760000014</v>
      </c>
      <c r="M369" s="6">
        <v>879236.01469999983</v>
      </c>
      <c r="N369" s="6">
        <v>863909.44669999974</v>
      </c>
      <c r="O369" s="6">
        <v>799871.27110000036</v>
      </c>
      <c r="P369" s="6">
        <v>719442.33769999992</v>
      </c>
      <c r="Q369" s="6">
        <v>657049.93570000026</v>
      </c>
      <c r="R369" s="6">
        <v>616147.69319999986</v>
      </c>
      <c r="S369" s="6">
        <v>628163.15210000041</v>
      </c>
      <c r="T369" s="6">
        <v>633529.8213999999</v>
      </c>
      <c r="U369" s="6">
        <v>655036.38459999918</v>
      </c>
      <c r="V369" s="6">
        <v>652818.33460000029</v>
      </c>
      <c r="W369" s="6">
        <v>634391.37169999967</v>
      </c>
      <c r="X369" s="6">
        <v>612109.48329999961</v>
      </c>
      <c r="Y369" s="6">
        <v>577314.08229999943</v>
      </c>
      <c r="Z369" s="6">
        <v>15300407.529599996</v>
      </c>
    </row>
  </sheetData>
  <autoFilter ref="A2:Z2" xr:uid="{80D2B4D1-AF81-47BE-98D1-8FF11DE026EF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8456a31-495a-4413-af6a-e68fa2fb2637">
      <Terms xmlns="http://schemas.microsoft.com/office/infopath/2007/PartnerControls"/>
    </lcf76f155ced4ddcb4097134ff3c332f>
    <TaxCatchAll xmlns="efa3290f-b5b9-452e-a366-177c171db6f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3725F84B7E971F4D82BF0D122B184AB4" ma:contentTypeVersion="16" ma:contentTypeDescription="צור מסמך חדש." ma:contentTypeScope="" ma:versionID="ff87bea9adeb938f3ddb78d548481311">
  <xsd:schema xmlns:xsd="http://www.w3.org/2001/XMLSchema" xmlns:xs="http://www.w3.org/2001/XMLSchema" xmlns:p="http://schemas.microsoft.com/office/2006/metadata/properties" xmlns:ns2="78456a31-495a-4413-af6a-e68fa2fb2637" xmlns:ns3="efa3290f-b5b9-452e-a366-177c171db6fe" targetNamespace="http://schemas.microsoft.com/office/2006/metadata/properties" ma:root="true" ma:fieldsID="97e5a101cb5a508deb531fd91f987f02" ns2:_="" ns3:_="">
    <xsd:import namespace="78456a31-495a-4413-af6a-e68fa2fb2637"/>
    <xsd:import namespace="efa3290f-b5b9-452e-a366-177c171db6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456a31-495a-4413-af6a-e68fa2fb26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תגיות תמונה" ma:readOnly="false" ma:fieldId="{5cf76f15-5ced-4ddc-b409-7134ff3c332f}" ma:taxonomyMulti="true" ma:sspId="58cd9208-3b59-4a84-9139-bac9c8d440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a3290f-b5b9-452e-a366-177c171db6f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8a802c8-82d6-40e3-abca-e4552e75c955}" ma:internalName="TaxCatchAll" ma:showField="CatchAllData" ma:web="efa3290f-b5b9-452e-a366-177c171db6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משותף עם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משותף עם פרטים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F9DADA-565F-415C-B6F0-01CEF5473D9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C047F46-8782-4E93-A038-C061A71AD61A}">
  <ds:schemaRefs>
    <ds:schemaRef ds:uri="http://schemas.microsoft.com/office/2006/metadata/properties"/>
    <ds:schemaRef ds:uri="http://schemas.microsoft.com/office/infopath/2007/PartnerControls"/>
    <ds:schemaRef ds:uri="78456a31-495a-4413-af6a-e68fa2fb2637"/>
    <ds:schemaRef ds:uri="efa3290f-b5b9-452e-a366-177c171db6fe"/>
  </ds:schemaRefs>
</ds:datastoreItem>
</file>

<file path=customXml/itemProps3.xml><?xml version="1.0" encoding="utf-8"?>
<ds:datastoreItem xmlns:ds="http://schemas.openxmlformats.org/officeDocument/2006/customXml" ds:itemID="{E1F5097D-5CC8-435B-B169-CD162F150B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456a31-495a-4413-af6a-e68fa2fb2637"/>
    <ds:schemaRef ds:uri="efa3290f-b5b9-452e-a366-177c171db6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9</vt:i4>
      </vt:variant>
    </vt:vector>
  </HeadingPairs>
  <TitlesOfParts>
    <vt:vector size="9" baseType="lpstr">
      <vt:lpstr>החוזים שלי</vt:lpstr>
      <vt:lpstr>מונים לחוזים</vt:lpstr>
      <vt:lpstr>ריכוז מונים</vt:lpstr>
      <vt:lpstr>צריכה לפי חודשים קלנדריים</vt:lpstr>
      <vt:lpstr>חיוב לפי חודשים קלנדריים</vt:lpstr>
      <vt:lpstr>מאור רחובות מסונן</vt:lpstr>
      <vt:lpstr>מקדם הספק</vt:lpstr>
      <vt:lpstr>צריכה וחיובים משבים</vt:lpstr>
      <vt:lpstr>רישום רציף שעתי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תובל טורס</dc:creator>
  <cp:keywords/>
  <dc:description/>
  <cp:lastModifiedBy>פייגי אהרונוביץ</cp:lastModifiedBy>
  <cp:revision/>
  <dcterms:created xsi:type="dcterms:W3CDTF">2025-03-19T12:28:35Z</dcterms:created>
  <dcterms:modified xsi:type="dcterms:W3CDTF">2025-10-28T08:32:29Z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0x0101003725F84B7E971F4D82BF0D122B184AB4</vt:lpwstr>
  </property>
  <property fmtid="{D5CDD505-2E9C-101B-9397-08002B2CF9AE}" pid="3" name="MediaServiceImageTags">
    <vt:lpwstr/>
  </property>
</Properties>
</file>